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15" windowWidth="9720" windowHeight="7290" tabRatio="575"/>
  </bookViews>
  <sheets>
    <sheet name="表紙" sheetId="18" r:id="rId1"/>
    <sheet name="目次" sheetId="17" r:id="rId2"/>
    <sheet name="22年度収支計算書" sheetId="28" r:id="rId3"/>
    <sheet name="貸借対照表" sheetId="10" r:id="rId4"/>
    <sheet name="主要科目明細書" sheetId="11" r:id="rId5"/>
    <sheet name="監査報告" sheetId="14" r:id="rId6"/>
    <sheet name="23年度収支予算案" sheetId="25" r:id="rId7"/>
    <sheet name="組合費内訳表 (本部)" sheetId="9" r:id="rId8"/>
    <sheet name="組合費内訳表（防府）" sheetId="29" r:id="rId9"/>
    <sheet name="組合費内訳表（岩国）" sheetId="30" r:id="rId10"/>
    <sheet name="組合員名簿１" sheetId="16" r:id="rId11"/>
    <sheet name="組合員名簿２" sheetId="27" r:id="rId12"/>
    <sheet name="組合員名簿３" sheetId="26" r:id="rId13"/>
  </sheets>
  <externalReferences>
    <externalReference r:id="rId14"/>
    <externalReference r:id="rId15"/>
    <externalReference r:id="rId16"/>
  </externalReferences>
  <definedNames>
    <definedName name="_xlnm.Print_Area" localSheetId="2">'22年度収支計算書'!$A$1:$D$27</definedName>
    <definedName name="_xlnm.Print_Area" localSheetId="6">'23年度収支予算案'!$A$1:$D$31</definedName>
  </definedNames>
  <calcPr calcId="144525"/>
</workbook>
</file>

<file path=xl/calcChain.xml><?xml version="1.0" encoding="utf-8"?>
<calcChain xmlns="http://schemas.openxmlformats.org/spreadsheetml/2006/main">
  <c r="P40" i="27" l="1"/>
  <c r="N40" i="27"/>
  <c r="L40" i="27"/>
  <c r="K40" i="27"/>
  <c r="J40" i="27"/>
  <c r="F40" i="27"/>
  <c r="B40" i="27" l="1"/>
  <c r="D12" i="11"/>
  <c r="I24" i="30" l="1"/>
  <c r="I32" i="29"/>
  <c r="D18" i="11"/>
  <c r="D14" i="25"/>
  <c r="C14" i="25"/>
  <c r="B14" i="25"/>
  <c r="Q40" i="27"/>
  <c r="O10" i="27"/>
  <c r="I27" i="29"/>
  <c r="I26" i="29"/>
  <c r="I25" i="29"/>
  <c r="I24" i="29"/>
  <c r="C26" i="25"/>
  <c r="C25" i="25"/>
  <c r="C24" i="25"/>
  <c r="C23" i="25"/>
  <c r="C22" i="25"/>
  <c r="C21" i="25"/>
  <c r="C20" i="25"/>
  <c r="C19" i="25"/>
  <c r="C18" i="25"/>
  <c r="C29" i="25"/>
  <c r="C28" i="25"/>
  <c r="C27" i="25"/>
  <c r="B29" i="25"/>
  <c r="B28" i="25"/>
  <c r="B26" i="25"/>
  <c r="B25" i="25"/>
  <c r="B24" i="25"/>
  <c r="B22" i="25"/>
  <c r="B21" i="25"/>
  <c r="B20" i="25"/>
  <c r="B19" i="25"/>
  <c r="B18" i="25"/>
  <c r="B17" i="25"/>
  <c r="B16" i="25"/>
  <c r="B15" i="25"/>
  <c r="B9" i="25"/>
  <c r="B10" i="25"/>
  <c r="B8" i="25"/>
  <c r="B7" i="25"/>
  <c r="B11" i="25"/>
  <c r="D10" i="10"/>
  <c r="C17" i="25"/>
  <c r="C16" i="25"/>
  <c r="C15" i="25"/>
  <c r="B23" i="25"/>
  <c r="B30" i="25"/>
  <c r="D30" i="25"/>
  <c r="B26" i="9"/>
  <c r="H26" i="9" s="1"/>
  <c r="H15" i="9"/>
  <c r="H8" i="9"/>
  <c r="H10" i="9"/>
  <c r="H16" i="9"/>
  <c r="H17" i="9"/>
  <c r="H18" i="9"/>
  <c r="H19" i="9"/>
  <c r="H20" i="9"/>
  <c r="H22" i="9"/>
  <c r="H23" i="9"/>
  <c r="H24" i="9"/>
  <c r="H25" i="9"/>
  <c r="H27" i="9"/>
  <c r="H28" i="9"/>
  <c r="H29" i="9"/>
  <c r="H30" i="9"/>
  <c r="H31" i="9"/>
  <c r="H32" i="9"/>
  <c r="H33" i="9"/>
  <c r="I8" i="30"/>
  <c r="I9" i="30"/>
  <c r="I10" i="30"/>
  <c r="I11" i="30"/>
  <c r="I12" i="30"/>
  <c r="I13" i="30"/>
  <c r="I14" i="30"/>
  <c r="I23" i="30"/>
  <c r="I7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9" i="29"/>
  <c r="I30" i="29"/>
  <c r="D7" i="25"/>
  <c r="C7" i="25"/>
  <c r="C8" i="25"/>
  <c r="C9" i="25"/>
  <c r="C10" i="25"/>
  <c r="A2" i="11"/>
  <c r="A2" i="29"/>
  <c r="A2" i="30"/>
  <c r="O40" i="27"/>
  <c r="M40" i="27"/>
  <c r="G40" i="27"/>
  <c r="H23" i="30"/>
  <c r="F23" i="30"/>
  <c r="E23" i="30"/>
  <c r="D23" i="30"/>
  <c r="C23" i="30"/>
  <c r="B23" i="30"/>
  <c r="H31" i="29"/>
  <c r="G31" i="29"/>
  <c r="F31" i="29"/>
  <c r="E31" i="29"/>
  <c r="D31" i="29"/>
  <c r="C31" i="29"/>
  <c r="B31" i="29"/>
  <c r="B12" i="9"/>
  <c r="G34" i="9"/>
  <c r="F34" i="9"/>
  <c r="E34" i="9"/>
  <c r="D7" i="9"/>
  <c r="D9" i="9"/>
  <c r="D34" i="9" s="1"/>
  <c r="C34" i="9"/>
  <c r="B34" i="9"/>
  <c r="B26" i="28"/>
  <c r="D26" i="28"/>
  <c r="D21" i="11"/>
  <c r="D17" i="11"/>
  <c r="D11" i="11"/>
  <c r="B15" i="10"/>
  <c r="D15" i="10"/>
  <c r="C30" i="25"/>
  <c r="C11" i="25"/>
  <c r="C40" i="27" l="1"/>
  <c r="I31" i="29"/>
  <c r="H34" i="9"/>
  <c r="D8" i="25" l="1"/>
  <c r="D11" i="25" s="1"/>
  <c r="H35" i="9"/>
</calcChain>
</file>

<file path=xl/sharedStrings.xml><?xml version="1.0" encoding="utf-8"?>
<sst xmlns="http://schemas.openxmlformats.org/spreadsheetml/2006/main" count="654" uniqueCount="424">
  <si>
    <t>連合会費</t>
    <rPh sb="0" eb="2">
      <t>レンゴウ</t>
    </rPh>
    <rPh sb="2" eb="4">
      <t>カイヒ</t>
    </rPh>
    <phoneticPr fontId="2"/>
  </si>
  <si>
    <t>給料手当</t>
    <rPh sb="0" eb="2">
      <t>キュウリョウ</t>
    </rPh>
    <rPh sb="2" eb="4">
      <t>テアテ</t>
    </rPh>
    <phoneticPr fontId="2"/>
  </si>
  <si>
    <t>福利厚生費</t>
    <rPh sb="0" eb="2">
      <t>フクリ</t>
    </rPh>
    <rPh sb="2" eb="5">
      <t>コウセイヒ</t>
    </rPh>
    <phoneticPr fontId="2"/>
  </si>
  <si>
    <t>事務所維持分担金</t>
    <rPh sb="0" eb="3">
      <t>ジムショ</t>
    </rPh>
    <rPh sb="3" eb="5">
      <t>イジ</t>
    </rPh>
    <rPh sb="5" eb="8">
      <t>ブンタンキン</t>
    </rPh>
    <phoneticPr fontId="2"/>
  </si>
  <si>
    <t>旅費交通費</t>
    <rPh sb="0" eb="2">
      <t>リョヒ</t>
    </rPh>
    <rPh sb="2" eb="5">
      <t>コウツウヒ</t>
    </rPh>
    <phoneticPr fontId="2"/>
  </si>
  <si>
    <t>通信費</t>
    <rPh sb="0" eb="3">
      <t>ツウシンヒ</t>
    </rPh>
    <phoneticPr fontId="2"/>
  </si>
  <si>
    <t>消耗品費</t>
    <rPh sb="0" eb="3">
      <t>ショウモウヒン</t>
    </rPh>
    <rPh sb="3" eb="4">
      <t>ヒ</t>
    </rPh>
    <phoneticPr fontId="2"/>
  </si>
  <si>
    <t>印刷費</t>
    <rPh sb="0" eb="3">
      <t>インサツヒ</t>
    </rPh>
    <phoneticPr fontId="2"/>
  </si>
  <si>
    <t>租税公課</t>
    <rPh sb="0" eb="2">
      <t>ソゼイ</t>
    </rPh>
    <rPh sb="2" eb="4">
      <t>コウカ</t>
    </rPh>
    <phoneticPr fontId="2"/>
  </si>
  <si>
    <t>会議費</t>
    <rPh sb="0" eb="3">
      <t>カイギヒ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</si>
  <si>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</si>
  <si>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</si>
  <si>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（単位：円）</t>
    <rPh sb="1" eb="3">
      <t>タンイ</t>
    </rPh>
    <rPh sb="4" eb="5">
      <t>エン</t>
    </rPh>
    <phoneticPr fontId="2"/>
  </si>
  <si>
    <t>賦課金（組合費）</t>
    <rPh sb="0" eb="3">
      <t>フカキン</t>
    </rPh>
    <rPh sb="4" eb="7">
      <t>クミアイヒ</t>
    </rPh>
    <phoneticPr fontId="2"/>
  </si>
  <si>
    <t>共栄汽船㈱</t>
    <rPh sb="0" eb="2">
      <t>キョウエイ</t>
    </rPh>
    <rPh sb="2" eb="4">
      <t>キセン</t>
    </rPh>
    <phoneticPr fontId="2"/>
  </si>
  <si>
    <t>東ソー物流㈱</t>
    <rPh sb="0" eb="1">
      <t>トウ</t>
    </rPh>
    <rPh sb="3" eb="5">
      <t>ブツリュウ</t>
    </rPh>
    <phoneticPr fontId="2"/>
  </si>
  <si>
    <t>東ソー物流㈱所属船</t>
    <rPh sb="0" eb="6">
      <t>トウ</t>
    </rPh>
    <rPh sb="6" eb="8">
      <t>ショゾク</t>
    </rPh>
    <rPh sb="8" eb="9">
      <t>セン</t>
    </rPh>
    <phoneticPr fontId="2"/>
  </si>
  <si>
    <t>貸　借　対　照　表</t>
    <rPh sb="0" eb="1">
      <t>カシ</t>
    </rPh>
    <rPh sb="2" eb="3">
      <t>シャク</t>
    </rPh>
    <rPh sb="4" eb="5">
      <t>タイ</t>
    </rPh>
    <rPh sb="6" eb="7">
      <t>アキラ</t>
    </rPh>
    <rPh sb="8" eb="9">
      <t>ヒョウ</t>
    </rPh>
    <phoneticPr fontId="2"/>
  </si>
  <si>
    <t>資　　　産　　　の　　　部</t>
    <rPh sb="0" eb="1">
      <t>シ</t>
    </rPh>
    <rPh sb="4" eb="5">
      <t>サン</t>
    </rPh>
    <rPh sb="12" eb="13">
      <t>ブ</t>
    </rPh>
    <phoneticPr fontId="2"/>
  </si>
  <si>
    <t>負　　　債　　　の　　　部</t>
    <rPh sb="0" eb="1">
      <t>フ</t>
    </rPh>
    <rPh sb="4" eb="5">
      <t>サイ</t>
    </rPh>
    <rPh sb="12" eb="13">
      <t>ブ</t>
    </rPh>
    <phoneticPr fontId="2"/>
  </si>
  <si>
    <t>現金</t>
    <rPh sb="0" eb="2">
      <t>ゲンキン</t>
    </rPh>
    <phoneticPr fontId="2"/>
  </si>
  <si>
    <t>預り金</t>
    <rPh sb="0" eb="1">
      <t>アズカ</t>
    </rPh>
    <rPh sb="2" eb="3">
      <t>キン</t>
    </rPh>
    <phoneticPr fontId="2"/>
  </si>
  <si>
    <t>普通預金</t>
    <rPh sb="0" eb="2">
      <t>フツウ</t>
    </rPh>
    <rPh sb="2" eb="4">
      <t>ヨキン</t>
    </rPh>
    <phoneticPr fontId="2"/>
  </si>
  <si>
    <t>電話加入権</t>
    <rPh sb="0" eb="2">
      <t>デンワ</t>
    </rPh>
    <rPh sb="2" eb="5">
      <t>カニュウケン</t>
    </rPh>
    <phoneticPr fontId="2"/>
  </si>
  <si>
    <t>備品</t>
    <rPh sb="0" eb="2">
      <t>ビヒン</t>
    </rPh>
    <phoneticPr fontId="2"/>
  </si>
  <si>
    <t>出資金</t>
    <rPh sb="0" eb="3">
      <t>シュッシキン</t>
    </rPh>
    <phoneticPr fontId="2"/>
  </si>
  <si>
    <t>山口県内航海運組合　本部</t>
    <rPh sb="0" eb="9">
      <t>ナイコウ</t>
    </rPh>
    <rPh sb="10" eb="12">
      <t>ホンブ</t>
    </rPh>
    <phoneticPr fontId="2"/>
  </si>
  <si>
    <t>(単位：円）</t>
    <rPh sb="1" eb="3">
      <t>タンイ</t>
    </rPh>
    <rPh sb="4" eb="5">
      <t>エン</t>
    </rPh>
    <phoneticPr fontId="2"/>
  </si>
  <si>
    <t>預金</t>
    <rPh sb="0" eb="2">
      <t>ヨキン</t>
    </rPh>
    <phoneticPr fontId="2"/>
  </si>
  <si>
    <t>山口銀行　徳山</t>
    <rPh sb="0" eb="2">
      <t>ヤマグチ</t>
    </rPh>
    <rPh sb="2" eb="4">
      <t>ギンコウ</t>
    </rPh>
    <rPh sb="5" eb="7">
      <t>トクヤマ</t>
    </rPh>
    <phoneticPr fontId="2"/>
  </si>
  <si>
    <t>山口銀行　徳山駅前</t>
    <rPh sb="0" eb="2">
      <t>ヤマグチ</t>
    </rPh>
    <rPh sb="2" eb="4">
      <t>ギンコウ</t>
    </rPh>
    <rPh sb="5" eb="7">
      <t>トクヤマ</t>
    </rPh>
    <rPh sb="7" eb="9">
      <t>エキマエ</t>
    </rPh>
    <phoneticPr fontId="2"/>
  </si>
  <si>
    <t>監　　査　　報　　告</t>
    <rPh sb="0" eb="4">
      <t>カンサ</t>
    </rPh>
    <rPh sb="6" eb="10">
      <t>ホウコク</t>
    </rPh>
    <phoneticPr fontId="2"/>
  </si>
  <si>
    <t>ものと認めました。</t>
    <rPh sb="3" eb="4">
      <t>ミト</t>
    </rPh>
    <phoneticPr fontId="2"/>
  </si>
  <si>
    <t>監　事</t>
    <rPh sb="0" eb="3">
      <t>カンジ</t>
    </rPh>
    <phoneticPr fontId="2"/>
  </si>
  <si>
    <r>
      <t>井　上　清　孝　</t>
    </r>
    <r>
      <rPr>
        <sz val="10.5"/>
        <rFont val="ＭＳ Ｐ明朝"/>
        <family val="1"/>
        <charset val="128"/>
      </rPr>
      <t>　</t>
    </r>
    <rPh sb="0" eb="3">
      <t>イノウエ</t>
    </rPh>
    <rPh sb="4" eb="7">
      <t>キヨタカ</t>
    </rPh>
    <phoneticPr fontId="2"/>
  </si>
  <si>
    <t>印</t>
    <rPh sb="0" eb="1">
      <t>イン</t>
    </rPh>
    <phoneticPr fontId="2"/>
  </si>
  <si>
    <t>商工中金　徳山</t>
    <rPh sb="0" eb="2">
      <t>ショウコウ</t>
    </rPh>
    <rPh sb="2" eb="3">
      <t>チュウ</t>
    </rPh>
    <rPh sb="3" eb="4">
      <t>キン</t>
    </rPh>
    <rPh sb="5" eb="7">
      <t>トクヤマ</t>
    </rPh>
    <phoneticPr fontId="2"/>
  </si>
  <si>
    <t>〃</t>
    <phoneticPr fontId="2"/>
  </si>
  <si>
    <t>電話</t>
    <rPh sb="0" eb="2">
      <t>デンワ</t>
    </rPh>
    <phoneticPr fontId="2"/>
  </si>
  <si>
    <t>１台</t>
    <rPh sb="1" eb="2">
      <t>ダイ</t>
    </rPh>
    <phoneticPr fontId="2"/>
  </si>
  <si>
    <t>冷房機</t>
    <rPh sb="0" eb="3">
      <t>レイボウキ</t>
    </rPh>
    <phoneticPr fontId="2"/>
  </si>
  <si>
    <t>１機</t>
    <rPh sb="1" eb="2">
      <t>キ</t>
    </rPh>
    <phoneticPr fontId="2"/>
  </si>
  <si>
    <t>　（６１年３月取得　￥191,000）</t>
    <rPh sb="4" eb="5">
      <t>ネン</t>
    </rPh>
    <rPh sb="6" eb="7">
      <t>ツキ</t>
    </rPh>
    <rPh sb="7" eb="9">
      <t>シュトク</t>
    </rPh>
    <phoneticPr fontId="2"/>
  </si>
  <si>
    <t>書庫</t>
    <rPh sb="0" eb="2">
      <t>ショコ</t>
    </rPh>
    <phoneticPr fontId="2"/>
  </si>
  <si>
    <t>１庫</t>
    <rPh sb="1" eb="2">
      <t>コ</t>
    </rPh>
    <phoneticPr fontId="2"/>
  </si>
  <si>
    <t>事務机及び椅子</t>
    <rPh sb="0" eb="2">
      <t>ジム</t>
    </rPh>
    <rPh sb="2" eb="3">
      <t>ツクエ</t>
    </rPh>
    <rPh sb="3" eb="4">
      <t>オヨ</t>
    </rPh>
    <rPh sb="5" eb="7">
      <t>イス</t>
    </rPh>
    <phoneticPr fontId="2"/>
  </si>
  <si>
    <t>商工組合中央金庫出資金</t>
    <rPh sb="0" eb="2">
      <t>ショウコウ</t>
    </rPh>
    <rPh sb="2" eb="4">
      <t>クミアイ</t>
    </rPh>
    <rPh sb="4" eb="6">
      <t>チュウオウ</t>
    </rPh>
    <rPh sb="6" eb="8">
      <t>キンコ</t>
    </rPh>
    <rPh sb="8" eb="10">
      <t>シュッシ</t>
    </rPh>
    <rPh sb="10" eb="11">
      <t>キン</t>
    </rPh>
    <phoneticPr fontId="2"/>
  </si>
  <si>
    <t>預り金</t>
    <rPh sb="0" eb="1">
      <t>アズ</t>
    </rPh>
    <rPh sb="2" eb="3">
      <t>キン</t>
    </rPh>
    <phoneticPr fontId="2"/>
  </si>
  <si>
    <t>構造改善対策賦課金</t>
    <rPh sb="0" eb="9">
      <t>コウゾウ</t>
    </rPh>
    <phoneticPr fontId="2"/>
  </si>
  <si>
    <t>源泉所得税</t>
    <rPh sb="0" eb="2">
      <t>ゲンセン</t>
    </rPh>
    <rPh sb="2" eb="5">
      <t>ショトクゼイ</t>
    </rPh>
    <phoneticPr fontId="2"/>
  </si>
  <si>
    <t>主　要　科　目　明　細　書</t>
    <rPh sb="0" eb="1">
      <t>シュ</t>
    </rPh>
    <rPh sb="2" eb="3">
      <t>ヨウ</t>
    </rPh>
    <rPh sb="4" eb="5">
      <t>カ</t>
    </rPh>
    <rPh sb="6" eb="7">
      <t>メ</t>
    </rPh>
    <rPh sb="8" eb="9">
      <t>メイ</t>
    </rPh>
    <rPh sb="10" eb="11">
      <t>ホソ</t>
    </rPh>
    <rPh sb="12" eb="13">
      <t>ショ</t>
    </rPh>
    <phoneticPr fontId="2"/>
  </si>
  <si>
    <t>　　　　　　山口県内航海運組合　本部</t>
    <rPh sb="6" eb="15">
      <t>ナイコウ</t>
    </rPh>
    <rPh sb="16" eb="18">
      <t>ホンブ</t>
    </rPh>
    <phoneticPr fontId="2"/>
  </si>
  <si>
    <t>　　　（単位：円）</t>
    <rPh sb="4" eb="6">
      <t>タンイ</t>
    </rPh>
    <rPh sb="7" eb="8">
      <t>エン</t>
    </rPh>
    <phoneticPr fontId="2"/>
  </si>
  <si>
    <t>摘　　　　　　　　　　要</t>
    <rPh sb="0" eb="1">
      <t>チャク</t>
    </rPh>
    <rPh sb="11" eb="12">
      <t>ヨウ</t>
    </rPh>
    <phoneticPr fontId="2"/>
  </si>
  <si>
    <t>組　合　員　名　簿</t>
    <rPh sb="0" eb="1">
      <t>クミ</t>
    </rPh>
    <rPh sb="2" eb="3">
      <t>ゴウ</t>
    </rPh>
    <rPh sb="4" eb="5">
      <t>イン</t>
    </rPh>
    <rPh sb="6" eb="7">
      <t>ナ</t>
    </rPh>
    <rPh sb="8" eb="9">
      <t>ボ</t>
    </rPh>
    <phoneticPr fontId="2"/>
  </si>
  <si>
    <t>徳山海陸運送㈱</t>
    <rPh sb="0" eb="7">
      <t>トク</t>
    </rPh>
    <phoneticPr fontId="2"/>
  </si>
  <si>
    <t>ﾄｸﾔﾏ21ｾﾝﾁｭﾘｰ</t>
    <phoneticPr fontId="2"/>
  </si>
  <si>
    <t>徳山船主会</t>
    <rPh sb="0" eb="2">
      <t>トクヤマ</t>
    </rPh>
    <rPh sb="2" eb="5">
      <t>センシュカイ</t>
    </rPh>
    <phoneticPr fontId="2"/>
  </si>
  <si>
    <t>㈱トクヤマロジスティクス</t>
    <phoneticPr fontId="2"/>
  </si>
  <si>
    <t>岐陽船主会</t>
    <rPh sb="0" eb="5">
      <t>キヨウ</t>
    </rPh>
    <phoneticPr fontId="2"/>
  </si>
  <si>
    <t>とくひろ</t>
    <phoneticPr fontId="2"/>
  </si>
  <si>
    <t>㈱ﾄｸﾔﾏﾛｼﾞｽﾃｨｸｽ</t>
    <phoneticPr fontId="2"/>
  </si>
  <si>
    <t>ニューたいこう</t>
    <phoneticPr fontId="2"/>
  </si>
  <si>
    <t>泰平丸</t>
    <rPh sb="0" eb="1">
      <t>ヤス</t>
    </rPh>
    <rPh sb="1" eb="2">
      <t>ヒラ</t>
    </rPh>
    <rPh sb="2" eb="3">
      <t>マル</t>
    </rPh>
    <phoneticPr fontId="2"/>
  </si>
  <si>
    <t>第八幸福丸</t>
    <rPh sb="0" eb="2">
      <t>ダイハチ</t>
    </rPh>
    <rPh sb="2" eb="4">
      <t>コウフク</t>
    </rPh>
    <rPh sb="4" eb="5">
      <t>マル</t>
    </rPh>
    <phoneticPr fontId="2"/>
  </si>
  <si>
    <t>㈱イコーズ</t>
    <phoneticPr fontId="2"/>
  </si>
  <si>
    <t>新徳山</t>
    <rPh sb="0" eb="1">
      <t>シン</t>
    </rPh>
    <rPh sb="1" eb="3">
      <t>トクヤマ</t>
    </rPh>
    <phoneticPr fontId="2"/>
  </si>
  <si>
    <t>下松地区</t>
    <rPh sb="0" eb="2">
      <t>クダマツ</t>
    </rPh>
    <rPh sb="2" eb="4">
      <t>チク</t>
    </rPh>
    <phoneticPr fontId="2"/>
  </si>
  <si>
    <t>第二十一東鋼丸</t>
    <rPh sb="0" eb="1">
      <t>ダイ</t>
    </rPh>
    <rPh sb="1" eb="4">
      <t>ニジュウイチ</t>
    </rPh>
    <rPh sb="4" eb="5">
      <t>ヒガシ</t>
    </rPh>
    <rPh sb="5" eb="6">
      <t>コウ</t>
    </rPh>
    <rPh sb="6" eb="7">
      <t>マル</t>
    </rPh>
    <phoneticPr fontId="2"/>
  </si>
  <si>
    <t>東ソー物流㈱</t>
    <rPh sb="0" eb="6">
      <t>トウ</t>
    </rPh>
    <phoneticPr fontId="2"/>
  </si>
  <si>
    <t>聖東丸</t>
    <rPh sb="0" eb="1">
      <t>セイ</t>
    </rPh>
    <rPh sb="1" eb="2">
      <t>ヒガシ</t>
    </rPh>
    <rPh sb="2" eb="3">
      <t>マル</t>
    </rPh>
    <phoneticPr fontId="2"/>
  </si>
  <si>
    <t>第八蛭子丸</t>
    <rPh sb="0" eb="2">
      <t>ダイハチ</t>
    </rPh>
    <rPh sb="2" eb="4">
      <t>エビス</t>
    </rPh>
    <rPh sb="4" eb="5">
      <t>マル</t>
    </rPh>
    <phoneticPr fontId="2"/>
  </si>
  <si>
    <t>コーウン産業㈱</t>
    <rPh sb="4" eb="6">
      <t>サンギョウ</t>
    </rPh>
    <phoneticPr fontId="2"/>
  </si>
  <si>
    <t>東平丸</t>
    <rPh sb="0" eb="1">
      <t>ヒガシ</t>
    </rPh>
    <rPh sb="1" eb="2">
      <t>ヒラ</t>
    </rPh>
    <rPh sb="2" eb="3">
      <t>マル</t>
    </rPh>
    <phoneticPr fontId="2"/>
  </si>
  <si>
    <t>平生・田布施地区</t>
    <rPh sb="0" eb="2">
      <t>ヒラオ</t>
    </rPh>
    <rPh sb="3" eb="6">
      <t>タブセ</t>
    </rPh>
    <rPh sb="6" eb="8">
      <t>チク</t>
    </rPh>
    <phoneticPr fontId="2"/>
  </si>
  <si>
    <t>第二北星</t>
    <rPh sb="0" eb="2">
      <t>ダイニ</t>
    </rPh>
    <rPh sb="2" eb="3">
      <t>キタ</t>
    </rPh>
    <rPh sb="3" eb="4">
      <t>ボシ</t>
    </rPh>
    <phoneticPr fontId="2"/>
  </si>
  <si>
    <t>第参北星</t>
    <rPh sb="0" eb="1">
      <t>ダイ</t>
    </rPh>
    <rPh sb="1" eb="2">
      <t>サン</t>
    </rPh>
    <rPh sb="2" eb="4">
      <t>ホクセイ</t>
    </rPh>
    <phoneticPr fontId="2"/>
  </si>
  <si>
    <t>上関地区</t>
    <rPh sb="0" eb="2">
      <t>カミノセキ</t>
    </rPh>
    <rPh sb="2" eb="4">
      <t>チク</t>
    </rPh>
    <phoneticPr fontId="2"/>
  </si>
  <si>
    <t>第八鷹丸</t>
    <rPh sb="0" eb="2">
      <t>ダイハチ</t>
    </rPh>
    <rPh sb="2" eb="3">
      <t>タカ</t>
    </rPh>
    <rPh sb="3" eb="4">
      <t>マル</t>
    </rPh>
    <phoneticPr fontId="2"/>
  </si>
  <si>
    <t>東進丸</t>
    <rPh sb="0" eb="1">
      <t>ヒガシ</t>
    </rPh>
    <rPh sb="1" eb="2">
      <t>スス</t>
    </rPh>
    <rPh sb="2" eb="3">
      <t>マル</t>
    </rPh>
    <phoneticPr fontId="2"/>
  </si>
  <si>
    <t>神興丸</t>
    <rPh sb="0" eb="1">
      <t>カミ</t>
    </rPh>
    <rPh sb="1" eb="2">
      <t>キョウ</t>
    </rPh>
    <rPh sb="2" eb="3">
      <t>マル</t>
    </rPh>
    <phoneticPr fontId="2"/>
  </si>
  <si>
    <t>大島地区</t>
    <rPh sb="0" eb="2">
      <t>オオシマ</t>
    </rPh>
    <rPh sb="2" eb="4">
      <t>チク</t>
    </rPh>
    <phoneticPr fontId="2"/>
  </si>
  <si>
    <t>共同海運㈱</t>
    <rPh sb="0" eb="5">
      <t>キョウ</t>
    </rPh>
    <phoneticPr fontId="2"/>
  </si>
  <si>
    <t>徳山運輸㈱</t>
    <rPh sb="0" eb="5">
      <t>トクヤマ</t>
    </rPh>
    <phoneticPr fontId="2"/>
  </si>
  <si>
    <t>小　　　　　　計</t>
    <rPh sb="0" eb="1">
      <t>ショウ</t>
    </rPh>
    <rPh sb="7" eb="8">
      <t>ケイ</t>
    </rPh>
    <phoneticPr fontId="2"/>
  </si>
  <si>
    <t>〃</t>
    <phoneticPr fontId="2"/>
  </si>
  <si>
    <t>２　隻</t>
    <rPh sb="2" eb="3">
      <t>セキ</t>
    </rPh>
    <phoneticPr fontId="2"/>
  </si>
  <si>
    <t>大央商運㈱</t>
    <rPh sb="0" eb="2">
      <t>ダイオウ</t>
    </rPh>
    <rPh sb="2" eb="4">
      <t>ショウウン</t>
    </rPh>
    <phoneticPr fontId="2"/>
  </si>
  <si>
    <t>㈱末田石油店</t>
    <rPh sb="1" eb="3">
      <t>スエダ</t>
    </rPh>
    <rPh sb="3" eb="5">
      <t>セキユ</t>
    </rPh>
    <rPh sb="5" eb="6">
      <t>ミセ</t>
    </rPh>
    <phoneticPr fontId="2"/>
  </si>
  <si>
    <t>１　隻</t>
    <rPh sb="2" eb="3">
      <t>セキ</t>
    </rPh>
    <phoneticPr fontId="2"/>
  </si>
  <si>
    <t>〃</t>
    <phoneticPr fontId="2"/>
  </si>
  <si>
    <t>１００口</t>
    <rPh sb="3" eb="4">
      <t>クチ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</si>
  <si>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</si>
  <si>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</si>
  <si>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山　口　県　内　航　海　運　組　合</t>
    <rPh sb="0" eb="1">
      <t>ヤマ</t>
    </rPh>
    <rPh sb="2" eb="3">
      <t>クチ</t>
    </rPh>
    <rPh sb="4" eb="5">
      <t>ケン</t>
    </rPh>
    <rPh sb="6" eb="7">
      <t>ウチ</t>
    </rPh>
    <rPh sb="8" eb="9">
      <t>ワタル</t>
    </rPh>
    <rPh sb="10" eb="11">
      <t>ウミ</t>
    </rPh>
    <rPh sb="12" eb="13">
      <t>ウン</t>
    </rPh>
    <rPh sb="14" eb="15">
      <t>クミ</t>
    </rPh>
    <rPh sb="16" eb="17">
      <t>ゴウ</t>
    </rPh>
    <phoneticPr fontId="2"/>
  </si>
  <si>
    <t>組合員名簿</t>
    <rPh sb="0" eb="3">
      <t>クミアイイン</t>
    </rPh>
    <rPh sb="3" eb="5">
      <t>メイボ</t>
    </rPh>
    <phoneticPr fontId="2"/>
  </si>
  <si>
    <t>目　　　次</t>
    <rPh sb="0" eb="1">
      <t>メ</t>
    </rPh>
    <rPh sb="4" eb="5">
      <t>ツギ</t>
    </rPh>
    <phoneticPr fontId="2"/>
  </si>
  <si>
    <t>3　隻</t>
    <rPh sb="2" eb="3">
      <t>セキ</t>
    </rPh>
    <phoneticPr fontId="2"/>
  </si>
  <si>
    <t>㈱浜田組</t>
    <rPh sb="1" eb="2">
      <t>ハマ</t>
    </rPh>
    <rPh sb="2" eb="3">
      <t>タ</t>
    </rPh>
    <rPh sb="3" eb="4">
      <t>クミ</t>
    </rPh>
    <phoneticPr fontId="2"/>
  </si>
  <si>
    <t>〃</t>
    <phoneticPr fontId="2"/>
  </si>
  <si>
    <t>東央海運㈱</t>
    <rPh sb="0" eb="1">
      <t>アヅマ</t>
    </rPh>
    <rPh sb="1" eb="2">
      <t>ヒサシ</t>
    </rPh>
    <rPh sb="2" eb="4">
      <t>カイウン</t>
    </rPh>
    <phoneticPr fontId="2"/>
  </si>
  <si>
    <t>野上幸生</t>
    <rPh sb="0" eb="2">
      <t>ノガミ</t>
    </rPh>
    <rPh sb="2" eb="4">
      <t>サチオ</t>
    </rPh>
    <phoneticPr fontId="2"/>
  </si>
  <si>
    <t>清水秀雄</t>
    <rPh sb="0" eb="2">
      <t>シミズ</t>
    </rPh>
    <rPh sb="2" eb="4">
      <t>ヒデオ</t>
    </rPh>
    <phoneticPr fontId="2"/>
  </si>
  <si>
    <t>㈱南陽マリン</t>
    <rPh sb="1" eb="3">
      <t>ナンヨウ</t>
    </rPh>
    <phoneticPr fontId="2"/>
  </si>
  <si>
    <t>瀬川海運㈱</t>
    <rPh sb="0" eb="2">
      <t>セガワ</t>
    </rPh>
    <rPh sb="2" eb="4">
      <t>カイウン</t>
    </rPh>
    <phoneticPr fontId="2"/>
  </si>
  <si>
    <t>東雄海運㈲</t>
    <rPh sb="0" eb="1">
      <t>ヒガシ</t>
    </rPh>
    <rPh sb="1" eb="2">
      <t>オス</t>
    </rPh>
    <rPh sb="2" eb="4">
      <t>カイウン</t>
    </rPh>
    <phoneticPr fontId="2"/>
  </si>
  <si>
    <t>新東明1号</t>
    <rPh sb="0" eb="1">
      <t>シン</t>
    </rPh>
    <rPh sb="1" eb="2">
      <t>ヒガシ</t>
    </rPh>
    <rPh sb="2" eb="3">
      <t>ア</t>
    </rPh>
    <rPh sb="4" eb="5">
      <t>ゴウ</t>
    </rPh>
    <phoneticPr fontId="2"/>
  </si>
  <si>
    <t>周南地区</t>
    <rPh sb="0" eb="2">
      <t>シュウナン</t>
    </rPh>
    <rPh sb="2" eb="4">
      <t>チク</t>
    </rPh>
    <phoneticPr fontId="2"/>
  </si>
  <si>
    <t>合　　　　　計</t>
    <rPh sb="0" eb="1">
      <t>ゴウ</t>
    </rPh>
    <rPh sb="6" eb="7">
      <t>ケイ</t>
    </rPh>
    <phoneticPr fontId="2"/>
  </si>
  <si>
    <t>隻　　　　　数</t>
    <rPh sb="0" eb="1">
      <t>セキ</t>
    </rPh>
    <rPh sb="6" eb="7">
      <t>カズ</t>
    </rPh>
    <phoneticPr fontId="2"/>
  </si>
  <si>
    <t>運　　送　　業　　者</t>
    <rPh sb="0" eb="1">
      <t>ウン</t>
    </rPh>
    <rPh sb="3" eb="4">
      <t>ソウ</t>
    </rPh>
    <rPh sb="6" eb="7">
      <t>ギョウ</t>
    </rPh>
    <rPh sb="9" eb="10">
      <t>モノ</t>
    </rPh>
    <phoneticPr fontId="2"/>
  </si>
  <si>
    <t>　　　徳山海陸運送㈱</t>
    <rPh sb="3" eb="10">
      <t>トク</t>
    </rPh>
    <phoneticPr fontId="2"/>
  </si>
  <si>
    <t>　　　共同海運㈱</t>
    <rPh sb="3" eb="8">
      <t>キョウ</t>
    </rPh>
    <phoneticPr fontId="2"/>
  </si>
  <si>
    <t>　　　東ソー物流㈱</t>
    <rPh sb="3" eb="9">
      <t>トウ</t>
    </rPh>
    <phoneticPr fontId="2"/>
  </si>
  <si>
    <t>　　　㈱トクヤマロジスティクス</t>
    <phoneticPr fontId="2"/>
  </si>
  <si>
    <t>　　　徳山運輸㈱</t>
    <rPh sb="3" eb="8">
      <t>トクヤマ</t>
    </rPh>
    <phoneticPr fontId="2"/>
  </si>
  <si>
    <t>　　　月星海運㈱</t>
    <rPh sb="3" eb="5">
      <t>ツキボシ</t>
    </rPh>
    <rPh sb="5" eb="7">
      <t>カイウン</t>
    </rPh>
    <phoneticPr fontId="2"/>
  </si>
  <si>
    <t>　　　㈱金近回漕店</t>
    <rPh sb="4" eb="6">
      <t>カネチカ</t>
    </rPh>
    <rPh sb="6" eb="8">
      <t>カイソウ</t>
    </rPh>
    <rPh sb="8" eb="9">
      <t>テン</t>
    </rPh>
    <phoneticPr fontId="2"/>
  </si>
  <si>
    <t>ページ</t>
    <phoneticPr fontId="2"/>
  </si>
  <si>
    <t>～</t>
    <phoneticPr fontId="2"/>
  </si>
  <si>
    <t>次期繰越金</t>
    <rPh sb="0" eb="2">
      <t>ジキ</t>
    </rPh>
    <rPh sb="2" eb="4">
      <t>クリコシ</t>
    </rPh>
    <rPh sb="4" eb="5">
      <t>キン</t>
    </rPh>
    <phoneticPr fontId="2"/>
  </si>
  <si>
    <t>～</t>
    <phoneticPr fontId="2"/>
  </si>
  <si>
    <t>寄付金</t>
    <rPh sb="0" eb="3">
      <t>キフキン</t>
    </rPh>
    <phoneticPr fontId="2"/>
  </si>
  <si>
    <t>5隻</t>
    <rPh sb="1" eb="2">
      <t>セキ</t>
    </rPh>
    <phoneticPr fontId="2"/>
  </si>
  <si>
    <t>弘中海運㈲</t>
    <rPh sb="0" eb="2">
      <t>ヒロナカ</t>
    </rPh>
    <rPh sb="2" eb="4">
      <t>カイウン</t>
    </rPh>
    <phoneticPr fontId="2"/>
  </si>
  <si>
    <r>
      <t>月星海運㈱</t>
    </r>
    <r>
      <rPr>
        <sz val="9"/>
        <rFont val="ＭＳ Ｐ明朝"/>
        <family val="1"/>
        <charset val="128"/>
      </rPr>
      <t>周南事業所</t>
    </r>
    <rPh sb="0" eb="2">
      <t>ツキボシ</t>
    </rPh>
    <rPh sb="2" eb="4">
      <t>カイウン</t>
    </rPh>
    <rPh sb="5" eb="7">
      <t>シュウナン</t>
    </rPh>
    <rPh sb="7" eb="10">
      <t>ジギョウショ</t>
    </rPh>
    <phoneticPr fontId="2"/>
  </si>
  <si>
    <t>事業の概要</t>
    <rPh sb="0" eb="2">
      <t>ジギョウ</t>
    </rPh>
    <rPh sb="3" eb="5">
      <t>ガイヨウ</t>
    </rPh>
    <phoneticPr fontId="2"/>
  </si>
  <si>
    <t>事業活動報告</t>
    <rPh sb="0" eb="2">
      <t>ジギョウ</t>
    </rPh>
    <rPh sb="2" eb="4">
      <t>カツドウ</t>
    </rPh>
    <rPh sb="4" eb="6">
      <t>ホウコク</t>
    </rPh>
    <phoneticPr fontId="2"/>
  </si>
  <si>
    <t>添付資料</t>
    <rPh sb="0" eb="2">
      <t>テンプ</t>
    </rPh>
    <rPh sb="2" eb="4">
      <t>シリョウ</t>
    </rPh>
    <phoneticPr fontId="2"/>
  </si>
  <si>
    <t>尾　﨑　利　和</t>
    <rPh sb="0" eb="1">
      <t>オ</t>
    </rPh>
    <rPh sb="2" eb="3">
      <t>サキ</t>
    </rPh>
    <rPh sb="4" eb="5">
      <t>リ</t>
    </rPh>
    <rPh sb="6" eb="7">
      <t>ワ</t>
    </rPh>
    <phoneticPr fontId="2"/>
  </si>
  <si>
    <t>栄寿汽船㈲</t>
    <rPh sb="0" eb="1">
      <t>エイ</t>
    </rPh>
    <rPh sb="1" eb="2">
      <t>コトブキ</t>
    </rPh>
    <rPh sb="2" eb="4">
      <t>キセン</t>
    </rPh>
    <phoneticPr fontId="2"/>
  </si>
  <si>
    <t>吉祥</t>
    <rPh sb="0" eb="2">
      <t>キッショウ</t>
    </rPh>
    <phoneticPr fontId="2"/>
  </si>
  <si>
    <t>佐伯和文</t>
    <rPh sb="0" eb="4">
      <t>サエキ</t>
    </rPh>
    <phoneticPr fontId="2"/>
  </si>
  <si>
    <t>松下海運㈲</t>
    <rPh sb="0" eb="2">
      <t>マツシタ</t>
    </rPh>
    <rPh sb="2" eb="4">
      <t>カイウン</t>
    </rPh>
    <phoneticPr fontId="2"/>
  </si>
  <si>
    <t>バージ8号</t>
    <rPh sb="4" eb="5">
      <t>ゴウ</t>
    </rPh>
    <phoneticPr fontId="2"/>
  </si>
  <si>
    <t>2隻</t>
    <rPh sb="1" eb="2">
      <t>セキ</t>
    </rPh>
    <phoneticPr fontId="2"/>
  </si>
  <si>
    <t>徳祥</t>
    <rPh sb="0" eb="1">
      <t>トク</t>
    </rPh>
    <rPh sb="1" eb="2">
      <t>ショウ</t>
    </rPh>
    <phoneticPr fontId="2"/>
  </si>
  <si>
    <t>一心丸</t>
    <rPh sb="0" eb="2">
      <t>イッシン</t>
    </rPh>
    <rPh sb="2" eb="3">
      <t>マル</t>
    </rPh>
    <phoneticPr fontId="2"/>
  </si>
  <si>
    <t>もみじ銀行　徳山</t>
    <rPh sb="3" eb="5">
      <t>ギンコウ</t>
    </rPh>
    <rPh sb="6" eb="8">
      <t>トクヤマ</t>
    </rPh>
    <phoneticPr fontId="2"/>
  </si>
  <si>
    <t>進和一号</t>
    <rPh sb="0" eb="1">
      <t>ススム</t>
    </rPh>
    <rPh sb="1" eb="2">
      <t>ワ</t>
    </rPh>
    <rPh sb="2" eb="3">
      <t>１</t>
    </rPh>
    <rPh sb="3" eb="4">
      <t>ゴウ</t>
    </rPh>
    <phoneticPr fontId="2"/>
  </si>
  <si>
    <t>組合員名</t>
    <rPh sb="0" eb="2">
      <t>クミアイ</t>
    </rPh>
    <rPh sb="2" eb="3">
      <t>イン</t>
    </rPh>
    <rPh sb="3" eb="4">
      <t>メイ</t>
    </rPh>
    <phoneticPr fontId="2"/>
  </si>
  <si>
    <t>徳山海陸運送㈱</t>
    <rPh sb="0" eb="2">
      <t>トクヤマ</t>
    </rPh>
    <rPh sb="2" eb="4">
      <t>カイリク</t>
    </rPh>
    <rPh sb="4" eb="6">
      <t>ウンソウ</t>
    </rPh>
    <phoneticPr fontId="2"/>
  </si>
  <si>
    <t>木</t>
    <rPh sb="0" eb="1">
      <t>モク</t>
    </rPh>
    <phoneticPr fontId="2"/>
  </si>
  <si>
    <t>（円）</t>
    <rPh sb="1" eb="2">
      <t>エン</t>
    </rPh>
    <phoneticPr fontId="2"/>
  </si>
  <si>
    <t>尾崎海運㈱</t>
    <rPh sb="0" eb="2">
      <t>オザキ</t>
    </rPh>
    <rPh sb="2" eb="4">
      <t>カイウン</t>
    </rPh>
    <phoneticPr fontId="2"/>
  </si>
  <si>
    <t>徳継丸</t>
    <rPh sb="0" eb="1">
      <t>トク</t>
    </rPh>
    <rPh sb="1" eb="2">
      <t>ツ</t>
    </rPh>
    <rPh sb="2" eb="3">
      <t>マル</t>
    </rPh>
    <phoneticPr fontId="2"/>
  </si>
  <si>
    <t>徳鳳丸</t>
    <rPh sb="0" eb="1">
      <t>トク</t>
    </rPh>
    <rPh sb="1" eb="2">
      <t>オオトリ</t>
    </rPh>
    <rPh sb="2" eb="3">
      <t>マル</t>
    </rPh>
    <phoneticPr fontId="2"/>
  </si>
  <si>
    <t>山口汽船㈱</t>
    <rPh sb="0" eb="2">
      <t>ヤマグチ</t>
    </rPh>
    <rPh sb="2" eb="4">
      <t>キセン</t>
    </rPh>
    <phoneticPr fontId="2"/>
  </si>
  <si>
    <t>村田秀夫</t>
    <rPh sb="0" eb="2">
      <t>ムラタ</t>
    </rPh>
    <rPh sb="2" eb="4">
      <t>ヒデオ</t>
    </rPh>
    <phoneticPr fontId="2"/>
  </si>
  <si>
    <t>第五光徳丸</t>
    <rPh sb="0" eb="2">
      <t>ダイゴ</t>
    </rPh>
    <rPh sb="2" eb="3">
      <t>ヒカリ</t>
    </rPh>
    <rPh sb="3" eb="4">
      <t>トク</t>
    </rPh>
    <rPh sb="4" eb="5">
      <t>マル</t>
    </rPh>
    <phoneticPr fontId="2"/>
  </si>
  <si>
    <t>共同海運㈱</t>
    <rPh sb="0" eb="2">
      <t>キョウドウ</t>
    </rPh>
    <rPh sb="2" eb="4">
      <t>カイウン</t>
    </rPh>
    <phoneticPr fontId="2"/>
  </si>
  <si>
    <t>第二トクヤマ</t>
    <rPh sb="0" eb="2">
      <t>ダイニ</t>
    </rPh>
    <phoneticPr fontId="2"/>
  </si>
  <si>
    <t>㈲富士汽船</t>
    <rPh sb="1" eb="3">
      <t>フジ</t>
    </rPh>
    <rPh sb="3" eb="5">
      <t>キセン</t>
    </rPh>
    <phoneticPr fontId="2"/>
  </si>
  <si>
    <t>新東明丸</t>
    <rPh sb="0" eb="1">
      <t>シン</t>
    </rPh>
    <rPh sb="1" eb="2">
      <t>ヒガシ</t>
    </rPh>
    <rPh sb="2" eb="3">
      <t>ア</t>
    </rPh>
    <rPh sb="3" eb="4">
      <t>マル</t>
    </rPh>
    <phoneticPr fontId="2"/>
  </si>
  <si>
    <t>新かもめ</t>
    <rPh sb="0" eb="1">
      <t>シン</t>
    </rPh>
    <phoneticPr fontId="2"/>
  </si>
  <si>
    <t>東成</t>
    <rPh sb="0" eb="1">
      <t>ヒガシ</t>
    </rPh>
    <rPh sb="1" eb="2">
      <t>ナ</t>
    </rPh>
    <phoneticPr fontId="2"/>
  </si>
  <si>
    <t>第二東央丸</t>
    <rPh sb="0" eb="2">
      <t>ダイニ</t>
    </rPh>
    <rPh sb="2" eb="3">
      <t>ヒガシ</t>
    </rPh>
    <rPh sb="3" eb="4">
      <t>オウ</t>
    </rPh>
    <rPh sb="4" eb="5">
      <t>マル</t>
    </rPh>
    <phoneticPr fontId="2"/>
  </si>
  <si>
    <t>東央丸</t>
    <rPh sb="0" eb="1">
      <t>ヒガシ</t>
    </rPh>
    <rPh sb="1" eb="2">
      <t>オウ</t>
    </rPh>
    <rPh sb="2" eb="3">
      <t>マル</t>
    </rPh>
    <phoneticPr fontId="2"/>
  </si>
  <si>
    <t>東啓丸</t>
    <rPh sb="0" eb="1">
      <t>ヒガシ</t>
    </rPh>
    <rPh sb="1" eb="2">
      <t>ケイ</t>
    </rPh>
    <rPh sb="2" eb="3">
      <t>マル</t>
    </rPh>
    <phoneticPr fontId="2"/>
  </si>
  <si>
    <t>東晃丸</t>
    <rPh sb="0" eb="1">
      <t>ヒガシ</t>
    </rPh>
    <rPh sb="1" eb="2">
      <t>アキラ</t>
    </rPh>
    <rPh sb="2" eb="3">
      <t>マル</t>
    </rPh>
    <phoneticPr fontId="2"/>
  </si>
  <si>
    <t>海運丸</t>
    <rPh sb="0" eb="2">
      <t>カイウン</t>
    </rPh>
    <rPh sb="2" eb="3">
      <t>マル</t>
    </rPh>
    <phoneticPr fontId="2"/>
  </si>
  <si>
    <t>徳山運輸㈱</t>
    <rPh sb="0" eb="2">
      <t>トクヤマ</t>
    </rPh>
    <rPh sb="2" eb="4">
      <t>ウンユ</t>
    </rPh>
    <phoneticPr fontId="2"/>
  </si>
  <si>
    <t>三笠海運㈲</t>
    <rPh sb="0" eb="2">
      <t>ミカサ</t>
    </rPh>
    <rPh sb="2" eb="4">
      <t>カイウン</t>
    </rPh>
    <phoneticPr fontId="2"/>
  </si>
  <si>
    <t>第五栄福丸</t>
    <rPh sb="0" eb="2">
      <t>ダイゴ</t>
    </rPh>
    <rPh sb="2" eb="3">
      <t>エイ</t>
    </rPh>
    <rPh sb="3" eb="4">
      <t>フク</t>
    </rPh>
    <rPh sb="4" eb="5">
      <t>マル</t>
    </rPh>
    <phoneticPr fontId="2"/>
  </si>
  <si>
    <t>木</t>
    <rPh sb="0" eb="1">
      <t>キ</t>
    </rPh>
    <phoneticPr fontId="2"/>
  </si>
  <si>
    <t>合計</t>
    <rPh sb="0" eb="2">
      <t>ゴウケイ</t>
    </rPh>
    <phoneticPr fontId="2"/>
  </si>
  <si>
    <t>徳山船主会</t>
    <rPh sb="0" eb="2">
      <t>トクヤマ</t>
    </rPh>
    <rPh sb="2" eb="4">
      <t>センシュ</t>
    </rPh>
    <rPh sb="4" eb="5">
      <t>カイ</t>
    </rPh>
    <phoneticPr fontId="2"/>
  </si>
  <si>
    <t>誠和海運㈱</t>
    <rPh sb="0" eb="2">
      <t>セイワ</t>
    </rPh>
    <rPh sb="2" eb="4">
      <t>カイウン</t>
    </rPh>
    <phoneticPr fontId="2"/>
  </si>
  <si>
    <t>十八共同丸</t>
    <rPh sb="0" eb="2">
      <t>ジュウハチ</t>
    </rPh>
    <rPh sb="2" eb="4">
      <t>キョウドウ</t>
    </rPh>
    <rPh sb="4" eb="5">
      <t>マル</t>
    </rPh>
    <phoneticPr fontId="2"/>
  </si>
  <si>
    <t>第一トクヤマ</t>
    <rPh sb="0" eb="2">
      <t>ダイイチ</t>
    </rPh>
    <phoneticPr fontId="2"/>
  </si>
  <si>
    <t>太平海運㈲</t>
    <rPh sb="0" eb="2">
      <t>タイヘイ</t>
    </rPh>
    <rPh sb="2" eb="4">
      <t>カイウン</t>
    </rPh>
    <phoneticPr fontId="2"/>
  </si>
  <si>
    <t>太平山丸</t>
    <rPh sb="0" eb="2">
      <t>タイヘイ</t>
    </rPh>
    <rPh sb="2" eb="3">
      <t>ヤマ</t>
    </rPh>
    <rPh sb="3" eb="4">
      <t>マル</t>
    </rPh>
    <phoneticPr fontId="2"/>
  </si>
  <si>
    <t>太平丸</t>
    <rPh sb="0" eb="2">
      <t>タイヘイ</t>
    </rPh>
    <rPh sb="2" eb="3">
      <t>マル</t>
    </rPh>
    <phoneticPr fontId="2"/>
  </si>
  <si>
    <t>大央商運㈱</t>
    <rPh sb="0" eb="1">
      <t>ダイ</t>
    </rPh>
    <rPh sb="1" eb="2">
      <t>オウ</t>
    </rPh>
    <rPh sb="2" eb="3">
      <t>ショウ</t>
    </rPh>
    <rPh sb="3" eb="4">
      <t>ウン</t>
    </rPh>
    <phoneticPr fontId="2"/>
  </si>
  <si>
    <t>泰山丸</t>
    <rPh sb="0" eb="1">
      <t>ヤス</t>
    </rPh>
    <rPh sb="1" eb="2">
      <t>ヤマ</t>
    </rPh>
    <rPh sb="2" eb="3">
      <t>マル</t>
    </rPh>
    <phoneticPr fontId="2"/>
  </si>
  <si>
    <t>東福丸</t>
    <rPh sb="0" eb="1">
      <t>ヒガシ</t>
    </rPh>
    <rPh sb="1" eb="2">
      <t>フク</t>
    </rPh>
    <rPh sb="2" eb="3">
      <t>マル</t>
    </rPh>
    <phoneticPr fontId="2"/>
  </si>
  <si>
    <t>南陽汽船㈱</t>
    <rPh sb="0" eb="2">
      <t>ナンヨウ</t>
    </rPh>
    <rPh sb="2" eb="4">
      <t>キセン</t>
    </rPh>
    <phoneticPr fontId="2"/>
  </si>
  <si>
    <t>その他</t>
    <rPh sb="2" eb="3">
      <t>タ</t>
    </rPh>
    <phoneticPr fontId="2"/>
  </si>
  <si>
    <t>佐伯和文</t>
    <rPh sb="0" eb="2">
      <t>サエキ</t>
    </rPh>
    <rPh sb="2" eb="4">
      <t>カズフミ</t>
    </rPh>
    <phoneticPr fontId="2"/>
  </si>
  <si>
    <t>香川汽船㈲</t>
    <rPh sb="0" eb="2">
      <t>カガワ</t>
    </rPh>
    <rPh sb="2" eb="4">
      <t>キセン</t>
    </rPh>
    <phoneticPr fontId="2"/>
  </si>
  <si>
    <t>徳山汽船㈱</t>
    <rPh sb="0" eb="2">
      <t>トクヤマ</t>
    </rPh>
    <rPh sb="2" eb="4">
      <t>キセン</t>
    </rPh>
    <phoneticPr fontId="2"/>
  </si>
  <si>
    <t>広田海運㈲</t>
    <rPh sb="0" eb="2">
      <t>ヒロタ</t>
    </rPh>
    <rPh sb="2" eb="4">
      <t>カイウン</t>
    </rPh>
    <phoneticPr fontId="2"/>
  </si>
  <si>
    <t>ゆり丸</t>
    <rPh sb="2" eb="3">
      <t>マル</t>
    </rPh>
    <phoneticPr fontId="2"/>
  </si>
  <si>
    <t>北星</t>
    <rPh sb="0" eb="1">
      <t>キタ</t>
    </rPh>
    <rPh sb="1" eb="2">
      <t>ホシ</t>
    </rPh>
    <phoneticPr fontId="2"/>
  </si>
  <si>
    <t xml:space="preserve">   貨物船・油送船</t>
    <rPh sb="3" eb="6">
      <t>カモツセン</t>
    </rPh>
    <rPh sb="7" eb="10">
      <t>ユソウセン</t>
    </rPh>
    <phoneticPr fontId="2"/>
  </si>
  <si>
    <t>岐陽船主会</t>
    <rPh sb="0" eb="2">
      <t>キヨウ</t>
    </rPh>
    <rPh sb="2" eb="4">
      <t>フナヌシ</t>
    </rPh>
    <rPh sb="4" eb="5">
      <t>カイ</t>
    </rPh>
    <phoneticPr fontId="2"/>
  </si>
  <si>
    <t>㈱金近回漕店</t>
    <rPh sb="1" eb="3">
      <t>カネチカ</t>
    </rPh>
    <rPh sb="3" eb="4">
      <t>カイ</t>
    </rPh>
    <rPh sb="5" eb="6">
      <t>テン</t>
    </rPh>
    <phoneticPr fontId="2"/>
  </si>
  <si>
    <t xml:space="preserve">    特殊タンク船</t>
    <rPh sb="4" eb="6">
      <t>トクシュ</t>
    </rPh>
    <rPh sb="9" eb="10">
      <t>セン</t>
    </rPh>
    <phoneticPr fontId="2"/>
  </si>
  <si>
    <t>合　　　計</t>
    <rPh sb="0" eb="1">
      <t>ゴウ</t>
    </rPh>
    <rPh sb="4" eb="5">
      <t>ケイ</t>
    </rPh>
    <phoneticPr fontId="2"/>
  </si>
  <si>
    <t>最低組合費</t>
    <rPh sb="0" eb="2">
      <t>サイテイ</t>
    </rPh>
    <rPh sb="2" eb="5">
      <t>クミアイヒ</t>
    </rPh>
    <phoneticPr fontId="2"/>
  </si>
  <si>
    <t>鋼</t>
    <rPh sb="0" eb="1">
      <t>コウ</t>
    </rPh>
    <phoneticPr fontId="2"/>
  </si>
  <si>
    <t>@</t>
    <phoneticPr fontId="2"/>
  </si>
  <si>
    <t>@</t>
    <phoneticPr fontId="2"/>
  </si>
  <si>
    <t>取扱業割等</t>
    <rPh sb="0" eb="2">
      <t>トリアツカイ</t>
    </rPh>
    <rPh sb="2" eb="5">
      <t>ギョウム</t>
    </rPh>
    <phoneticPr fontId="2"/>
  </si>
  <si>
    <t>運送業・</t>
    <rPh sb="0" eb="2">
      <t>ウンソウ</t>
    </rPh>
    <rPh sb="2" eb="3">
      <t>ウンパンギョウ</t>
    </rPh>
    <phoneticPr fontId="2"/>
  </si>
  <si>
    <t>計</t>
    <rPh sb="0" eb="1">
      <t>ケイ</t>
    </rPh>
    <phoneticPr fontId="2"/>
  </si>
  <si>
    <t>前期繰越金</t>
    <rPh sb="0" eb="2">
      <t>ゼンキ</t>
    </rPh>
    <rPh sb="2" eb="5">
      <t>クリコシキン</t>
    </rPh>
    <phoneticPr fontId="2"/>
  </si>
  <si>
    <t>雑収入</t>
    <rPh sb="0" eb="1">
      <t>ザツ</t>
    </rPh>
    <rPh sb="1" eb="3">
      <t>シュウニュウ</t>
    </rPh>
    <phoneticPr fontId="2"/>
  </si>
  <si>
    <t>周南地区</t>
    <rPh sb="0" eb="1">
      <t>シュウ</t>
    </rPh>
    <rPh sb="1" eb="2">
      <t>ミナミ</t>
    </rPh>
    <rPh sb="2" eb="4">
      <t>チク</t>
    </rPh>
    <phoneticPr fontId="2"/>
  </si>
  <si>
    <t>岩国地区</t>
    <rPh sb="0" eb="2">
      <t>イワクニ</t>
    </rPh>
    <rPh sb="2" eb="4">
      <t>チク</t>
    </rPh>
    <phoneticPr fontId="2"/>
  </si>
  <si>
    <t>防府地区</t>
    <rPh sb="0" eb="2">
      <t>ホウフ</t>
    </rPh>
    <rPh sb="2" eb="4">
      <t>チク</t>
    </rPh>
    <phoneticPr fontId="2"/>
  </si>
  <si>
    <t>山口県内航海運組合　</t>
    <rPh sb="0" eb="9">
      <t>ナイコウ</t>
    </rPh>
    <phoneticPr fontId="2"/>
  </si>
  <si>
    <t>事務所維持費</t>
    <rPh sb="0" eb="3">
      <t>ジムショ</t>
    </rPh>
    <rPh sb="3" eb="6">
      <t>イジヒ</t>
    </rPh>
    <phoneticPr fontId="2"/>
  </si>
  <si>
    <t>中国日立物流サービス㈱</t>
    <rPh sb="0" eb="2">
      <t>チュウゴク</t>
    </rPh>
    <rPh sb="2" eb="4">
      <t>ヒタチ</t>
    </rPh>
    <rPh sb="4" eb="6">
      <t>ブツリュウ</t>
    </rPh>
    <phoneticPr fontId="2"/>
  </si>
  <si>
    <t>　　　中国日立物流サービス㈱</t>
    <rPh sb="3" eb="5">
      <t>チュウゴク</t>
    </rPh>
    <rPh sb="5" eb="7">
      <t>ヒタチ</t>
    </rPh>
    <rPh sb="7" eb="9">
      <t>ブツリュウ</t>
    </rPh>
    <phoneticPr fontId="2"/>
  </si>
  <si>
    <t>日昇丸</t>
    <rPh sb="0" eb="1">
      <t>ヒ</t>
    </rPh>
    <rPh sb="1" eb="2">
      <t>ノボル</t>
    </rPh>
    <rPh sb="2" eb="3">
      <t>マル</t>
    </rPh>
    <phoneticPr fontId="2"/>
  </si>
  <si>
    <t>岩国海運㈱</t>
    <rPh sb="0" eb="2">
      <t>イワクニ</t>
    </rPh>
    <rPh sb="2" eb="4">
      <t>カイウン</t>
    </rPh>
    <phoneticPr fontId="2"/>
  </si>
  <si>
    <t>第7ガンシン</t>
    <rPh sb="0" eb="1">
      <t>ダイ</t>
    </rPh>
    <phoneticPr fontId="2"/>
  </si>
  <si>
    <t>第112がんしん</t>
    <rPh sb="0" eb="1">
      <t>ダイ</t>
    </rPh>
    <phoneticPr fontId="2"/>
  </si>
  <si>
    <t>ガンシン</t>
    <phoneticPr fontId="2"/>
  </si>
  <si>
    <t>第6ガンシン</t>
    <rPh sb="0" eb="1">
      <t>ダイ</t>
    </rPh>
    <phoneticPr fontId="2"/>
  </si>
  <si>
    <t>第11ガンシン</t>
    <rPh sb="0" eb="1">
      <t>ダイ</t>
    </rPh>
    <phoneticPr fontId="2"/>
  </si>
  <si>
    <t>㈱ガンシン</t>
    <phoneticPr fontId="2"/>
  </si>
  <si>
    <t>第2西本丸</t>
    <rPh sb="0" eb="1">
      <t>ダイ</t>
    </rPh>
    <rPh sb="2" eb="4">
      <t>ニシモト</t>
    </rPh>
    <rPh sb="4" eb="5">
      <t>マル</t>
    </rPh>
    <phoneticPr fontId="2"/>
  </si>
  <si>
    <t>㈱ﾆｼﾓﾄ･ｴﾈﾙｷﾞｰ･ｻﾌﾟﾗｲ</t>
    <phoneticPr fontId="2"/>
  </si>
  <si>
    <t>第3てるひな丸</t>
    <rPh sb="0" eb="1">
      <t>ダイ</t>
    </rPh>
    <rPh sb="6" eb="7">
      <t>マル</t>
    </rPh>
    <phoneticPr fontId="2"/>
  </si>
  <si>
    <t>平本通船㈲</t>
    <rPh sb="0" eb="2">
      <t>ヒラモト</t>
    </rPh>
    <rPh sb="2" eb="4">
      <t>ツウセン</t>
    </rPh>
    <phoneticPr fontId="2"/>
  </si>
  <si>
    <t>泰安丸</t>
    <rPh sb="0" eb="2">
      <t>タイアン</t>
    </rPh>
    <rPh sb="2" eb="3">
      <t>マル</t>
    </rPh>
    <phoneticPr fontId="2"/>
  </si>
  <si>
    <t>第1隆洋丸</t>
    <rPh sb="0" eb="1">
      <t>ダイ</t>
    </rPh>
    <rPh sb="2" eb="3">
      <t>タカシ</t>
    </rPh>
    <rPh sb="3" eb="4">
      <t>ヨウ</t>
    </rPh>
    <rPh sb="4" eb="5">
      <t>マル</t>
    </rPh>
    <phoneticPr fontId="2"/>
  </si>
  <si>
    <t>第2漁運丸</t>
    <rPh sb="0" eb="1">
      <t>ダイ</t>
    </rPh>
    <rPh sb="2" eb="3">
      <t>リョウ</t>
    </rPh>
    <rPh sb="3" eb="4">
      <t>ウン</t>
    </rPh>
    <rPh sb="4" eb="5">
      <t>マル</t>
    </rPh>
    <phoneticPr fontId="2"/>
  </si>
  <si>
    <t>隆光丸</t>
    <rPh sb="0" eb="1">
      <t>タカシ</t>
    </rPh>
    <rPh sb="1" eb="2">
      <t>ヒカリ</t>
    </rPh>
    <rPh sb="2" eb="3">
      <t>マル</t>
    </rPh>
    <phoneticPr fontId="2"/>
  </si>
  <si>
    <t>周防丸</t>
    <rPh sb="0" eb="2">
      <t>スオウ</t>
    </rPh>
    <rPh sb="2" eb="3">
      <t>マル</t>
    </rPh>
    <phoneticPr fontId="2"/>
  </si>
  <si>
    <t>大日丸</t>
    <rPh sb="0" eb="2">
      <t>ダイニチ</t>
    </rPh>
    <rPh sb="2" eb="3">
      <t>マル</t>
    </rPh>
    <phoneticPr fontId="2"/>
  </si>
  <si>
    <t>田中一三</t>
    <rPh sb="0" eb="2">
      <t>タナカ</t>
    </rPh>
    <rPh sb="2" eb="3">
      <t>イチ</t>
    </rPh>
    <rPh sb="3" eb="4">
      <t>サン</t>
    </rPh>
    <phoneticPr fontId="2"/>
  </si>
  <si>
    <t>岩国通船㈲</t>
    <rPh sb="0" eb="2">
      <t>イワクニ</t>
    </rPh>
    <rPh sb="2" eb="4">
      <t>ツウセン</t>
    </rPh>
    <phoneticPr fontId="2"/>
  </si>
  <si>
    <t>㈲相津海運</t>
    <rPh sb="1" eb="2">
      <t>ソウ</t>
    </rPh>
    <rPh sb="2" eb="3">
      <t>ツ</t>
    </rPh>
    <rPh sb="3" eb="5">
      <t>カイウン</t>
    </rPh>
    <phoneticPr fontId="2"/>
  </si>
  <si>
    <t>第十大日丸</t>
    <rPh sb="0" eb="1">
      <t>ダイ</t>
    </rPh>
    <rPh sb="1" eb="2">
      <t>ジュウ</t>
    </rPh>
    <rPh sb="2" eb="4">
      <t>ダイニチ</t>
    </rPh>
    <rPh sb="4" eb="5">
      <t>マル</t>
    </rPh>
    <phoneticPr fontId="2"/>
  </si>
  <si>
    <t>運送業者</t>
    <rPh sb="0" eb="2">
      <t>ウンソウ</t>
    </rPh>
    <rPh sb="2" eb="4">
      <t>ギョウシャ</t>
    </rPh>
    <phoneticPr fontId="2"/>
  </si>
  <si>
    <t>届出業者</t>
    <rPh sb="0" eb="2">
      <t>トドケデ</t>
    </rPh>
    <rPh sb="2" eb="4">
      <t>ギョウシャ</t>
    </rPh>
    <phoneticPr fontId="2"/>
  </si>
  <si>
    <t>貸渡業者</t>
    <rPh sb="0" eb="2">
      <t>カシワタシ</t>
    </rPh>
    <rPh sb="2" eb="4">
      <t>ギョウシャ</t>
    </rPh>
    <phoneticPr fontId="2"/>
  </si>
  <si>
    <t>1隻</t>
    <rPh sb="1" eb="2">
      <t>セキ</t>
    </rPh>
    <phoneticPr fontId="2"/>
  </si>
  <si>
    <t>日本通運㈱岩国支店</t>
    <rPh sb="0" eb="2">
      <t>ニホン</t>
    </rPh>
    <rPh sb="2" eb="4">
      <t>ツウウン</t>
    </rPh>
    <rPh sb="5" eb="7">
      <t>イワクニ</t>
    </rPh>
    <rPh sb="7" eb="9">
      <t>シテン</t>
    </rPh>
    <phoneticPr fontId="2"/>
  </si>
  <si>
    <t>山根運輸㈱岩国営業所</t>
    <rPh sb="0" eb="2">
      <t>ヤマネ</t>
    </rPh>
    <rPh sb="2" eb="4">
      <t>ウンユ</t>
    </rPh>
    <rPh sb="5" eb="7">
      <t>イワクニ</t>
    </rPh>
    <rPh sb="7" eb="10">
      <t>エイギョウショ</t>
    </rPh>
    <phoneticPr fontId="2"/>
  </si>
  <si>
    <t>河崎運輸機工㈱</t>
    <rPh sb="0" eb="2">
      <t>カワサキ</t>
    </rPh>
    <rPh sb="2" eb="4">
      <t>ウンユ</t>
    </rPh>
    <rPh sb="4" eb="6">
      <t>キコウ</t>
    </rPh>
    <phoneticPr fontId="2"/>
  </si>
  <si>
    <t>山九㈱岩国支店</t>
    <rPh sb="0" eb="2">
      <t>サンキュウ</t>
    </rPh>
    <rPh sb="3" eb="5">
      <t>イワクニ</t>
    </rPh>
    <rPh sb="5" eb="7">
      <t>シテン</t>
    </rPh>
    <phoneticPr fontId="2"/>
  </si>
  <si>
    <t>事業社（者）合計</t>
  </si>
  <si>
    <t>事業社（者）合計</t>
    <rPh sb="0" eb="2">
      <t>ジギョウ</t>
    </rPh>
    <rPh sb="2" eb="3">
      <t>シャ</t>
    </rPh>
    <rPh sb="4" eb="5">
      <t>シャ</t>
    </rPh>
    <rPh sb="6" eb="8">
      <t>ゴウケイ</t>
    </rPh>
    <phoneticPr fontId="2"/>
  </si>
  <si>
    <t>第6英寛</t>
    <rPh sb="0" eb="1">
      <t>ダイ</t>
    </rPh>
    <rPh sb="2" eb="3">
      <t>エイ</t>
    </rPh>
    <rPh sb="3" eb="4">
      <t>カン</t>
    </rPh>
    <phoneticPr fontId="2"/>
  </si>
  <si>
    <t>新英寛</t>
    <rPh sb="0" eb="1">
      <t>シン</t>
    </rPh>
    <rPh sb="1" eb="2">
      <t>エイ</t>
    </rPh>
    <rPh sb="2" eb="3">
      <t>カン</t>
    </rPh>
    <phoneticPr fontId="2"/>
  </si>
  <si>
    <t>中野汽船㈲</t>
    <rPh sb="0" eb="2">
      <t>ナカノ</t>
    </rPh>
    <rPh sb="2" eb="4">
      <t>キセン</t>
    </rPh>
    <phoneticPr fontId="2"/>
  </si>
  <si>
    <t>〃</t>
    <phoneticPr fontId="2"/>
  </si>
  <si>
    <t>第2明栄丸</t>
    <rPh sb="0" eb="1">
      <t>ダイ</t>
    </rPh>
    <rPh sb="2" eb="3">
      <t>メイ</t>
    </rPh>
    <rPh sb="3" eb="4">
      <t>エイ</t>
    </rPh>
    <rPh sb="4" eb="5">
      <t>マル</t>
    </rPh>
    <phoneticPr fontId="2"/>
  </si>
  <si>
    <t>明光丸</t>
    <rPh sb="0" eb="2">
      <t>メイコウ</t>
    </rPh>
    <rPh sb="2" eb="3">
      <t>マル</t>
    </rPh>
    <phoneticPr fontId="2"/>
  </si>
  <si>
    <t>立石　　　譲</t>
    <rPh sb="0" eb="2">
      <t>タテイシ</t>
    </rPh>
    <rPh sb="5" eb="6">
      <t>ユズ</t>
    </rPh>
    <phoneticPr fontId="2"/>
  </si>
  <si>
    <t>明光石油㈱</t>
    <rPh sb="0" eb="2">
      <t>メイコウ</t>
    </rPh>
    <rPh sb="2" eb="4">
      <t>セキユ</t>
    </rPh>
    <phoneticPr fontId="2"/>
  </si>
  <si>
    <t>英省丸</t>
    <rPh sb="0" eb="1">
      <t>エイ</t>
    </rPh>
    <rPh sb="1" eb="2">
      <t>ショウ</t>
    </rPh>
    <rPh sb="2" eb="3">
      <t>マル</t>
    </rPh>
    <phoneticPr fontId="2"/>
  </si>
  <si>
    <t>第28松島丸</t>
    <rPh sb="0" eb="1">
      <t>ダイ</t>
    </rPh>
    <rPh sb="3" eb="5">
      <t>マツシマ</t>
    </rPh>
    <rPh sb="5" eb="6">
      <t>マル</t>
    </rPh>
    <phoneticPr fontId="2"/>
  </si>
  <si>
    <t>さんかつら</t>
    <phoneticPr fontId="2"/>
  </si>
  <si>
    <t>天将丸</t>
    <rPh sb="0" eb="1">
      <t>テン</t>
    </rPh>
    <rPh sb="1" eb="2">
      <t>ショウ</t>
    </rPh>
    <rPh sb="2" eb="3">
      <t>マル</t>
    </rPh>
    <phoneticPr fontId="2"/>
  </si>
  <si>
    <t>新喜宝</t>
    <rPh sb="0" eb="1">
      <t>シン</t>
    </rPh>
    <rPh sb="1" eb="2">
      <t>キ</t>
    </rPh>
    <rPh sb="2" eb="3">
      <t>タカラ</t>
    </rPh>
    <phoneticPr fontId="2"/>
  </si>
  <si>
    <t>千祥</t>
    <rPh sb="0" eb="1">
      <t>セン</t>
    </rPh>
    <rPh sb="1" eb="2">
      <t>ショウ</t>
    </rPh>
    <phoneticPr fontId="2"/>
  </si>
  <si>
    <t>勇亀丸</t>
    <rPh sb="0" eb="1">
      <t>ユウ</t>
    </rPh>
    <rPh sb="1" eb="3">
      <t>カメマル</t>
    </rPh>
    <phoneticPr fontId="2"/>
  </si>
  <si>
    <t>しょうりゅう</t>
    <phoneticPr fontId="2"/>
  </si>
  <si>
    <t>第8正和丸</t>
    <rPh sb="0" eb="1">
      <t>ダイ</t>
    </rPh>
    <rPh sb="2" eb="3">
      <t>タダ</t>
    </rPh>
    <rPh sb="3" eb="4">
      <t>ワ</t>
    </rPh>
    <rPh sb="4" eb="5">
      <t>マル</t>
    </rPh>
    <phoneticPr fontId="2"/>
  </si>
  <si>
    <t>つるみ</t>
    <phoneticPr fontId="2"/>
  </si>
  <si>
    <t>ニューみさき</t>
    <phoneticPr fontId="2"/>
  </si>
  <si>
    <t>泰山</t>
    <rPh sb="0" eb="2">
      <t>タイザン</t>
    </rPh>
    <phoneticPr fontId="2"/>
  </si>
  <si>
    <t>金力丸</t>
    <rPh sb="0" eb="1">
      <t>カネ</t>
    </rPh>
    <rPh sb="1" eb="2">
      <t>チカラ</t>
    </rPh>
    <rPh sb="2" eb="3">
      <t>マル</t>
    </rPh>
    <phoneticPr fontId="2"/>
  </si>
  <si>
    <t>三和丸</t>
    <rPh sb="0" eb="2">
      <t>サンワ</t>
    </rPh>
    <rPh sb="2" eb="3">
      <t>マル</t>
    </rPh>
    <phoneticPr fontId="2"/>
  </si>
  <si>
    <t>伸星丸</t>
    <rPh sb="0" eb="1">
      <t>シン</t>
    </rPh>
    <rPh sb="1" eb="3">
      <t>ホシマル</t>
    </rPh>
    <phoneticPr fontId="2"/>
  </si>
  <si>
    <t>しんかずりゅう</t>
    <phoneticPr fontId="2"/>
  </si>
  <si>
    <t>第2かずりゅう</t>
    <rPh sb="0" eb="1">
      <t>ダイ</t>
    </rPh>
    <phoneticPr fontId="2"/>
  </si>
  <si>
    <t>竜良丸</t>
    <rPh sb="0" eb="1">
      <t>リュウ</t>
    </rPh>
    <rPh sb="1" eb="2">
      <t>リョウ</t>
    </rPh>
    <rPh sb="2" eb="3">
      <t>マル</t>
    </rPh>
    <phoneticPr fontId="2"/>
  </si>
  <si>
    <t>万栄丸</t>
    <rPh sb="0" eb="1">
      <t>マン</t>
    </rPh>
    <rPh sb="1" eb="2">
      <t>エイ</t>
    </rPh>
    <rPh sb="2" eb="3">
      <t>マル</t>
    </rPh>
    <phoneticPr fontId="2"/>
  </si>
  <si>
    <t>第6万栄丸</t>
    <rPh sb="0" eb="1">
      <t>ダイ</t>
    </rPh>
    <rPh sb="2" eb="3">
      <t>マン</t>
    </rPh>
    <rPh sb="3" eb="4">
      <t>エイ</t>
    </rPh>
    <rPh sb="4" eb="5">
      <t>マル</t>
    </rPh>
    <phoneticPr fontId="2"/>
  </si>
  <si>
    <t>日本通運㈱防府支店</t>
    <rPh sb="0" eb="2">
      <t>ニホン</t>
    </rPh>
    <rPh sb="2" eb="4">
      <t>ツウウン</t>
    </rPh>
    <rPh sb="5" eb="7">
      <t>ホウフ</t>
    </rPh>
    <rPh sb="7" eb="9">
      <t>シテン</t>
    </rPh>
    <phoneticPr fontId="2"/>
  </si>
  <si>
    <t>㈱馬場回漕店</t>
    <rPh sb="1" eb="3">
      <t>ババ</t>
    </rPh>
    <rPh sb="3" eb="5">
      <t>カイソウ</t>
    </rPh>
    <rPh sb="5" eb="6">
      <t>テン</t>
    </rPh>
    <phoneticPr fontId="2"/>
  </si>
  <si>
    <t>防府合同運送㈱</t>
    <rPh sb="0" eb="2">
      <t>ホウフ</t>
    </rPh>
    <rPh sb="2" eb="4">
      <t>ゴウドウ</t>
    </rPh>
    <rPh sb="4" eb="6">
      <t>ウンソウ</t>
    </rPh>
    <phoneticPr fontId="2"/>
  </si>
  <si>
    <t>千代田運輸㈱</t>
    <rPh sb="0" eb="3">
      <t>チヨダ</t>
    </rPh>
    <rPh sb="3" eb="5">
      <t>ウンユ</t>
    </rPh>
    <phoneticPr fontId="2"/>
  </si>
  <si>
    <t>阿部海運㈲</t>
    <rPh sb="0" eb="2">
      <t>アベ</t>
    </rPh>
    <rPh sb="2" eb="4">
      <t>カイウン</t>
    </rPh>
    <phoneticPr fontId="2"/>
  </si>
  <si>
    <t>㈲石丸海運</t>
    <rPh sb="1" eb="3">
      <t>イシマル</t>
    </rPh>
    <rPh sb="3" eb="5">
      <t>カイウン</t>
    </rPh>
    <phoneticPr fontId="2"/>
  </si>
  <si>
    <t>㈲上野汽船</t>
    <rPh sb="1" eb="3">
      <t>ウエノ</t>
    </rPh>
    <rPh sb="3" eb="5">
      <t>キセン</t>
    </rPh>
    <phoneticPr fontId="2"/>
  </si>
  <si>
    <t>大形海運㈲</t>
    <rPh sb="0" eb="2">
      <t>オオガタ</t>
    </rPh>
    <rPh sb="2" eb="4">
      <t>カイウン</t>
    </rPh>
    <phoneticPr fontId="2"/>
  </si>
  <si>
    <t>菊政正義</t>
    <rPh sb="0" eb="1">
      <t>キク</t>
    </rPh>
    <rPh sb="1" eb="2">
      <t>セイ</t>
    </rPh>
    <rPh sb="2" eb="4">
      <t>セイギ</t>
    </rPh>
    <phoneticPr fontId="2"/>
  </si>
  <si>
    <t>吉祥海運㈱</t>
    <rPh sb="0" eb="5">
      <t>キッショウ</t>
    </rPh>
    <phoneticPr fontId="2"/>
  </si>
  <si>
    <t>御蔵文則</t>
    <rPh sb="0" eb="2">
      <t>ミクラ</t>
    </rPh>
    <rPh sb="2" eb="4">
      <t>フミノリ</t>
    </rPh>
    <phoneticPr fontId="2"/>
  </si>
  <si>
    <t>㈲川崎汽船</t>
    <rPh sb="1" eb="3">
      <t>カワサキ</t>
    </rPh>
    <rPh sb="3" eb="5">
      <t>キセン</t>
    </rPh>
    <phoneticPr fontId="2"/>
  </si>
  <si>
    <t>重枝哲男</t>
    <rPh sb="0" eb="2">
      <t>シゲエダ</t>
    </rPh>
    <rPh sb="2" eb="4">
      <t>テツオ</t>
    </rPh>
    <phoneticPr fontId="2"/>
  </si>
  <si>
    <t>㈲末冨海運</t>
    <rPh sb="1" eb="3">
      <t>スエトミ</t>
    </rPh>
    <rPh sb="3" eb="5">
      <t>カイウン</t>
    </rPh>
    <phoneticPr fontId="2"/>
  </si>
  <si>
    <t>末冨俊世</t>
    <rPh sb="0" eb="2">
      <t>スエトミ</t>
    </rPh>
    <rPh sb="2" eb="3">
      <t>トシ</t>
    </rPh>
    <rPh sb="3" eb="4">
      <t>ヨ</t>
    </rPh>
    <phoneticPr fontId="2"/>
  </si>
  <si>
    <t>立石汽船㈲</t>
    <rPh sb="0" eb="2">
      <t>タテイシ</t>
    </rPh>
    <rPh sb="2" eb="4">
      <t>キセン</t>
    </rPh>
    <phoneticPr fontId="2"/>
  </si>
  <si>
    <t>㈲垰山海運</t>
    <rPh sb="1" eb="2">
      <t>タオ</t>
    </rPh>
    <rPh sb="2" eb="3">
      <t>ヤマ</t>
    </rPh>
    <rPh sb="3" eb="5">
      <t>カイウン</t>
    </rPh>
    <phoneticPr fontId="2"/>
  </si>
  <si>
    <t>西村哲郎</t>
    <rPh sb="0" eb="2">
      <t>ニシムラ</t>
    </rPh>
    <rPh sb="2" eb="4">
      <t>テツロウ</t>
    </rPh>
    <phoneticPr fontId="2"/>
  </si>
  <si>
    <t>藤井汽船㈲</t>
    <rPh sb="0" eb="2">
      <t>フジイ</t>
    </rPh>
    <rPh sb="2" eb="4">
      <t>キセン</t>
    </rPh>
    <phoneticPr fontId="2"/>
  </si>
  <si>
    <t>～</t>
    <phoneticPr fontId="2"/>
  </si>
  <si>
    <t>岩国地区・防府地区</t>
    <rPh sb="0" eb="2">
      <t>イワクニ</t>
    </rPh>
    <rPh sb="2" eb="4">
      <t>チク</t>
    </rPh>
    <rPh sb="5" eb="7">
      <t>ホウフ</t>
    </rPh>
    <rPh sb="7" eb="9">
      <t>チク</t>
    </rPh>
    <phoneticPr fontId="2"/>
  </si>
  <si>
    <t>神栄海運㈲</t>
    <rPh sb="0" eb="2">
      <t>シンエイ</t>
    </rPh>
    <rPh sb="2" eb="4">
      <t>カイウン</t>
    </rPh>
    <phoneticPr fontId="2"/>
  </si>
  <si>
    <t>第2号議案</t>
    <rPh sb="0" eb="1">
      <t>ダイ</t>
    </rPh>
    <rPh sb="2" eb="3">
      <t>ゴウ</t>
    </rPh>
    <rPh sb="3" eb="5">
      <t>ギアン</t>
    </rPh>
    <phoneticPr fontId="2"/>
  </si>
  <si>
    <t>第4号議案</t>
    <rPh sb="0" eb="1">
      <t>ダイ</t>
    </rPh>
    <rPh sb="2" eb="3">
      <t>ゴウ</t>
    </rPh>
    <rPh sb="3" eb="5">
      <t>ギアン</t>
    </rPh>
    <phoneticPr fontId="2"/>
  </si>
  <si>
    <t>事務負担金収入</t>
    <rPh sb="0" eb="2">
      <t>ジム</t>
    </rPh>
    <rPh sb="2" eb="5">
      <t>フタンキン</t>
    </rPh>
    <rPh sb="5" eb="7">
      <t>シュウニュウ</t>
    </rPh>
    <phoneticPr fontId="2"/>
  </si>
  <si>
    <t>収支計算書</t>
    <rPh sb="0" eb="2">
      <t>シュウシ</t>
    </rPh>
    <rPh sb="2" eb="5">
      <t>ケイサンショ</t>
    </rPh>
    <phoneticPr fontId="2"/>
  </si>
  <si>
    <t>貸借対照表・主要科目明細書</t>
    <rPh sb="0" eb="2">
      <t>タイシャク</t>
    </rPh>
    <rPh sb="2" eb="5">
      <t>タイショウヒョウ</t>
    </rPh>
    <rPh sb="6" eb="8">
      <t>シュヨウ</t>
    </rPh>
    <rPh sb="8" eb="10">
      <t>カモク</t>
    </rPh>
    <rPh sb="10" eb="13">
      <t>メイサイショ</t>
    </rPh>
    <phoneticPr fontId="2"/>
  </si>
  <si>
    <t>監査報告</t>
    <rPh sb="0" eb="2">
      <t>カンサ</t>
    </rPh>
    <rPh sb="2" eb="4">
      <t>ホウコク</t>
    </rPh>
    <phoneticPr fontId="2"/>
  </si>
  <si>
    <t>東周丸</t>
    <rPh sb="0" eb="1">
      <t>ヒガシ</t>
    </rPh>
    <rPh sb="1" eb="2">
      <t>シュウ</t>
    </rPh>
    <rPh sb="2" eb="3">
      <t>マル</t>
    </rPh>
    <phoneticPr fontId="2"/>
  </si>
  <si>
    <t>てんま</t>
    <phoneticPr fontId="2"/>
  </si>
  <si>
    <t>次期繰越金</t>
    <rPh sb="0" eb="2">
      <t>ジキ</t>
    </rPh>
    <rPh sb="2" eb="5">
      <t>クリコシキン</t>
    </rPh>
    <phoneticPr fontId="2"/>
  </si>
  <si>
    <t>船種</t>
    <rPh sb="0" eb="1">
      <t>フネ</t>
    </rPh>
    <rPh sb="1" eb="2">
      <t>タネ</t>
    </rPh>
    <phoneticPr fontId="2"/>
  </si>
  <si>
    <t xml:space="preserve"> 貨物船</t>
    <rPh sb="1" eb="4">
      <t>カモツセン</t>
    </rPh>
    <phoneticPr fontId="2"/>
  </si>
  <si>
    <t>特タン</t>
    <rPh sb="0" eb="1">
      <t>トク</t>
    </rPh>
    <phoneticPr fontId="2"/>
  </si>
  <si>
    <t>台船</t>
    <rPh sb="0" eb="1">
      <t>ダイ</t>
    </rPh>
    <rPh sb="1" eb="2">
      <t>フネ</t>
    </rPh>
    <phoneticPr fontId="2"/>
  </si>
  <si>
    <t>プッシャー</t>
    <phoneticPr fontId="2"/>
  </si>
  <si>
    <t>油送船</t>
    <rPh sb="0" eb="2">
      <t>ユソウ</t>
    </rPh>
    <rPh sb="2" eb="3">
      <t>フネ</t>
    </rPh>
    <phoneticPr fontId="2"/>
  </si>
  <si>
    <t>はしけ</t>
    <phoneticPr fontId="2"/>
  </si>
  <si>
    <t>バージ</t>
    <phoneticPr fontId="2"/>
  </si>
  <si>
    <t>㈱トクヤマロジスティクス</t>
    <phoneticPr fontId="2"/>
  </si>
  <si>
    <t>㈱南陽マリン</t>
    <phoneticPr fontId="2"/>
  </si>
  <si>
    <t>貨物船</t>
    <rPh sb="0" eb="3">
      <t>カモツセン</t>
    </rPh>
    <phoneticPr fontId="2"/>
  </si>
  <si>
    <t xml:space="preserve"> 特タン</t>
    <rPh sb="1" eb="2">
      <t>トク</t>
    </rPh>
    <phoneticPr fontId="2"/>
  </si>
  <si>
    <t>年間組合費</t>
    <rPh sb="0" eb="2">
      <t>ネンカン</t>
    </rPh>
    <rPh sb="2" eb="5">
      <t>クミアイヒ</t>
    </rPh>
    <phoneticPr fontId="2"/>
  </si>
  <si>
    <t>油送船</t>
    <rPh sb="0" eb="1">
      <t>アブラ</t>
    </rPh>
    <rPh sb="1" eb="2">
      <t>ソウ</t>
    </rPh>
    <rPh sb="2" eb="3">
      <t>フネ</t>
    </rPh>
    <phoneticPr fontId="2"/>
  </si>
  <si>
    <t>はしけ</t>
    <phoneticPr fontId="2"/>
  </si>
  <si>
    <t>バージ</t>
    <phoneticPr fontId="2"/>
  </si>
  <si>
    <t>給油船</t>
    <rPh sb="0" eb="2">
      <t>キュウユ</t>
    </rPh>
    <rPh sb="2" eb="3">
      <t>フネ</t>
    </rPh>
    <phoneticPr fontId="2"/>
  </si>
  <si>
    <t>　（Ｄ／Ｗ）　　　㎥</t>
    <phoneticPr fontId="2"/>
  </si>
  <si>
    <t>　　　　　　㎥</t>
    <phoneticPr fontId="2"/>
  </si>
  <si>
    <t>吉祥海運㈱</t>
    <rPh sb="0" eb="2">
      <t>キッショウ</t>
    </rPh>
    <rPh sb="2" eb="4">
      <t>カイウン</t>
    </rPh>
    <phoneticPr fontId="2"/>
  </si>
  <si>
    <t>末富勝</t>
    <rPh sb="0" eb="2">
      <t>スエトミ</t>
    </rPh>
    <rPh sb="2" eb="3">
      <t>マサル</t>
    </rPh>
    <phoneticPr fontId="2"/>
  </si>
  <si>
    <t>御蔵文則</t>
    <rPh sb="0" eb="2">
      <t>ミクラ</t>
    </rPh>
    <rPh sb="2" eb="3">
      <t>フミ</t>
    </rPh>
    <rPh sb="3" eb="4">
      <t>ノリ</t>
    </rPh>
    <phoneticPr fontId="2"/>
  </si>
  <si>
    <t>立石　護</t>
    <rPh sb="0" eb="2">
      <t>タテイシ</t>
    </rPh>
    <rPh sb="3" eb="4">
      <t>マモル</t>
    </rPh>
    <phoneticPr fontId="2"/>
  </si>
  <si>
    <t>㈱馬場回漕店</t>
    <rPh sb="1" eb="3">
      <t>ババ</t>
    </rPh>
    <rPh sb="3" eb="5">
      <t>カイソウ</t>
    </rPh>
    <rPh sb="5" eb="6">
      <t>ミセ</t>
    </rPh>
    <phoneticPr fontId="2"/>
  </si>
  <si>
    <t>プッシャー</t>
    <phoneticPr fontId="2"/>
  </si>
  <si>
    <t xml:space="preserve">  貨物船</t>
    <rPh sb="2" eb="5">
      <t>カモツセン</t>
    </rPh>
    <phoneticPr fontId="2"/>
  </si>
  <si>
    <t xml:space="preserve">    特タン</t>
    <rPh sb="4" eb="5">
      <t>トク</t>
    </rPh>
    <phoneticPr fontId="2"/>
  </si>
  <si>
    <t>㈱ガンシン</t>
    <phoneticPr fontId="2"/>
  </si>
  <si>
    <t>山根運輸㈱岩国支店</t>
    <rPh sb="0" eb="2">
      <t>ヤマネ</t>
    </rPh>
    <rPh sb="2" eb="4">
      <t>ウンユ</t>
    </rPh>
    <rPh sb="5" eb="7">
      <t>イワクニ</t>
    </rPh>
    <rPh sb="7" eb="9">
      <t>シテン</t>
    </rPh>
    <phoneticPr fontId="2"/>
  </si>
  <si>
    <t>㈱ニシモトエネルギーサプライ</t>
    <phoneticPr fontId="2"/>
  </si>
  <si>
    <t>平本通船㈲</t>
    <rPh sb="0" eb="1">
      <t>ヒラ</t>
    </rPh>
    <rPh sb="1" eb="3">
      <t>ホントオリ</t>
    </rPh>
    <rPh sb="3" eb="4">
      <t>セン</t>
    </rPh>
    <phoneticPr fontId="2"/>
  </si>
  <si>
    <t>組合費内訳表</t>
    <rPh sb="0" eb="3">
      <t>クミアイヒ</t>
    </rPh>
    <rPh sb="3" eb="6">
      <t>ウチワケヒョウ</t>
    </rPh>
    <phoneticPr fontId="2"/>
  </si>
  <si>
    <t>単価</t>
    <rPh sb="0" eb="2">
      <t>タンカ</t>
    </rPh>
    <phoneticPr fontId="2"/>
  </si>
  <si>
    <t>海和丸</t>
    <rPh sb="0" eb="1">
      <t>ウミ</t>
    </rPh>
    <rPh sb="1" eb="2">
      <t>ワ</t>
    </rPh>
    <rPh sb="2" eb="3">
      <t>マル</t>
    </rPh>
    <phoneticPr fontId="2"/>
  </si>
  <si>
    <t>リース料</t>
    <rPh sb="3" eb="4">
      <t>リョウ</t>
    </rPh>
    <phoneticPr fontId="2"/>
  </si>
  <si>
    <t>組合費内訳表</t>
    <rPh sb="0" eb="3">
      <t>クミアイヒ</t>
    </rPh>
    <rPh sb="3" eb="5">
      <t>ウチワケ</t>
    </rPh>
    <rPh sb="5" eb="6">
      <t>ヒョウ</t>
    </rPh>
    <phoneticPr fontId="2"/>
  </si>
  <si>
    <t>東阿海運㈱</t>
    <rPh sb="0" eb="1">
      <t>ヒガシ</t>
    </rPh>
    <rPh sb="1" eb="2">
      <t>オモネ</t>
    </rPh>
    <rPh sb="2" eb="4">
      <t>カイウン</t>
    </rPh>
    <phoneticPr fontId="2"/>
  </si>
  <si>
    <t>兼業</t>
    <rPh sb="0" eb="2">
      <t>ケンギョウ</t>
    </rPh>
    <phoneticPr fontId="2"/>
  </si>
  <si>
    <t>専業</t>
    <rPh sb="0" eb="2">
      <t>センギョウ</t>
    </rPh>
    <phoneticPr fontId="2"/>
  </si>
  <si>
    <t>貸渡業</t>
    <rPh sb="0" eb="3">
      <t>カシワタシギョウ</t>
    </rPh>
    <phoneticPr fontId="2"/>
  </si>
  <si>
    <t>届出運送業</t>
    <rPh sb="0" eb="2">
      <t>トドケデ</t>
    </rPh>
    <rPh sb="2" eb="5">
      <t>ウンソウギョウ</t>
    </rPh>
    <phoneticPr fontId="2"/>
  </si>
  <si>
    <t>業者数</t>
    <rPh sb="0" eb="2">
      <t>ギョウシャ</t>
    </rPh>
    <rPh sb="2" eb="3">
      <t>スウ</t>
    </rPh>
    <phoneticPr fontId="2"/>
  </si>
  <si>
    <t>隻数</t>
    <rPh sb="0" eb="2">
      <t>セキスウ</t>
    </rPh>
    <phoneticPr fontId="2"/>
  </si>
  <si>
    <t>取扱業</t>
    <rPh sb="0" eb="2">
      <t>トリアツカイ</t>
    </rPh>
    <rPh sb="2" eb="3">
      <t>ギョウ</t>
    </rPh>
    <phoneticPr fontId="2"/>
  </si>
  <si>
    <t>取　　扱　　業　　者（専業）</t>
    <rPh sb="0" eb="1">
      <t>トリ</t>
    </rPh>
    <rPh sb="3" eb="4">
      <t>アツカ</t>
    </rPh>
    <rPh sb="6" eb="7">
      <t>ギョウ</t>
    </rPh>
    <rPh sb="9" eb="10">
      <t>モノ</t>
    </rPh>
    <rPh sb="11" eb="13">
      <t>センギョウ</t>
    </rPh>
    <phoneticPr fontId="2"/>
  </si>
  <si>
    <t>２　業　者</t>
    <rPh sb="2" eb="3">
      <t>ギョウ</t>
    </rPh>
    <rPh sb="4" eb="5">
      <t>モノ</t>
    </rPh>
    <phoneticPr fontId="2"/>
  </si>
  <si>
    <t>５社</t>
    <rPh sb="1" eb="2">
      <t>シャ</t>
    </rPh>
    <phoneticPr fontId="2"/>
  </si>
  <si>
    <t>業種別</t>
    <rPh sb="0" eb="3">
      <t>ギョウシュベツ</t>
    </rPh>
    <phoneticPr fontId="2"/>
  </si>
  <si>
    <t>登録運送業</t>
    <rPh sb="0" eb="2">
      <t>トウロク</t>
    </rPh>
    <rPh sb="2" eb="5">
      <t>ウンソウギョウ</t>
    </rPh>
    <phoneticPr fontId="2"/>
  </si>
  <si>
    <t>コーウンマリン㈱</t>
    <phoneticPr fontId="2"/>
  </si>
  <si>
    <t>コーウン・マリン㈱</t>
    <phoneticPr fontId="2"/>
  </si>
  <si>
    <t>あすなろ</t>
    <phoneticPr fontId="2"/>
  </si>
  <si>
    <t>東陽丸</t>
    <rPh sb="0" eb="2">
      <t>トウヨウ</t>
    </rPh>
    <rPh sb="2" eb="3">
      <t>マル</t>
    </rPh>
    <phoneticPr fontId="2"/>
  </si>
  <si>
    <t>盛隆丸</t>
    <rPh sb="0" eb="1">
      <t>サカ</t>
    </rPh>
    <rPh sb="1" eb="2">
      <t>タカシ</t>
    </rPh>
    <rPh sb="2" eb="3">
      <t>マル</t>
    </rPh>
    <phoneticPr fontId="2"/>
  </si>
  <si>
    <t>6　業　者　</t>
    <rPh sb="2" eb="3">
      <t>ギョウ</t>
    </rPh>
    <rPh sb="4" eb="5">
      <t>モノ</t>
    </rPh>
    <phoneticPr fontId="2"/>
  </si>
  <si>
    <t>末富　　　勝</t>
    <rPh sb="0" eb="2">
      <t>スエトミ</t>
    </rPh>
    <rPh sb="5" eb="6">
      <t>マサ</t>
    </rPh>
    <phoneticPr fontId="2"/>
  </si>
  <si>
    <t>3社</t>
    <rPh sb="1" eb="2">
      <t>シャ</t>
    </rPh>
    <phoneticPr fontId="2"/>
  </si>
  <si>
    <t>第三トクヤマ</t>
    <rPh sb="0" eb="2">
      <t>ダイサン</t>
    </rPh>
    <phoneticPr fontId="2"/>
  </si>
  <si>
    <t>㈱阿部海運</t>
    <rPh sb="0" eb="5">
      <t>アベ</t>
    </rPh>
    <phoneticPr fontId="2"/>
  </si>
  <si>
    <t>第十一大日丸</t>
    <rPh sb="0" eb="1">
      <t>ダイ</t>
    </rPh>
    <rPh sb="1" eb="2">
      <t>ジュウ</t>
    </rPh>
    <rPh sb="2" eb="3">
      <t>イチ</t>
    </rPh>
    <rPh sb="3" eb="5">
      <t>ダイニチ</t>
    </rPh>
    <rPh sb="5" eb="6">
      <t>マル</t>
    </rPh>
    <phoneticPr fontId="2"/>
  </si>
  <si>
    <t>千代田運輸㈱</t>
    <rPh sb="0" eb="6">
      <t>チヨダ</t>
    </rPh>
    <phoneticPr fontId="2"/>
  </si>
  <si>
    <t>４　隻</t>
    <rPh sb="2" eb="3">
      <t>セキ</t>
    </rPh>
    <phoneticPr fontId="2"/>
  </si>
  <si>
    <t>科       目</t>
    <rPh sb="0" eb="1">
      <t>カ</t>
    </rPh>
    <rPh sb="8" eb="9">
      <t>メ</t>
    </rPh>
    <phoneticPr fontId="2"/>
  </si>
  <si>
    <t>金       額</t>
    <rPh sb="0" eb="1">
      <t>キン</t>
    </rPh>
    <rPh sb="8" eb="9">
      <t>ガク</t>
    </rPh>
    <phoneticPr fontId="2"/>
  </si>
  <si>
    <t>収 入 の 部</t>
    <rPh sb="0" eb="1">
      <t>オサム</t>
    </rPh>
    <rPh sb="2" eb="3">
      <t>イリ</t>
    </rPh>
    <rPh sb="6" eb="7">
      <t>ブ</t>
    </rPh>
    <phoneticPr fontId="2"/>
  </si>
  <si>
    <t>支 出 の 部</t>
    <rPh sb="0" eb="1">
      <t>ササ</t>
    </rPh>
    <rPh sb="2" eb="3">
      <t>デ</t>
    </rPh>
    <rPh sb="6" eb="7">
      <t>ブ</t>
    </rPh>
    <phoneticPr fontId="2"/>
  </si>
  <si>
    <t>収   入   の   部</t>
    <rPh sb="0" eb="1">
      <t>オサム</t>
    </rPh>
    <rPh sb="4" eb="5">
      <t>イリ</t>
    </rPh>
    <rPh sb="12" eb="13">
      <t>ブ</t>
    </rPh>
    <phoneticPr fontId="2"/>
  </si>
  <si>
    <t>支　　出   の   部</t>
    <rPh sb="0" eb="1">
      <t>ササ</t>
    </rPh>
    <rPh sb="3" eb="4">
      <t>デ</t>
    </rPh>
    <rPh sb="11" eb="12">
      <t>ブ</t>
    </rPh>
    <phoneticPr fontId="2"/>
  </si>
  <si>
    <t>構造改善対策事業費</t>
    <rPh sb="0" eb="2">
      <t>コウゾウ</t>
    </rPh>
    <rPh sb="2" eb="4">
      <t>カイゼン</t>
    </rPh>
    <rPh sb="4" eb="6">
      <t>タイサク</t>
    </rPh>
    <rPh sb="6" eb="9">
      <t>ジギョウヒ</t>
    </rPh>
    <phoneticPr fontId="2"/>
  </si>
  <si>
    <t>隻</t>
    <rPh sb="0" eb="1">
      <t>セキ</t>
    </rPh>
    <phoneticPr fontId="2"/>
  </si>
  <si>
    <t>(H22.9海外売船）</t>
    <rPh sb="6" eb="8">
      <t>カイガイ</t>
    </rPh>
    <rPh sb="8" eb="9">
      <t>ウ</t>
    </rPh>
    <rPh sb="9" eb="10">
      <t>フネ</t>
    </rPh>
    <phoneticPr fontId="2"/>
  </si>
  <si>
    <t>1　隻</t>
    <rPh sb="2" eb="3">
      <t>セキ</t>
    </rPh>
    <phoneticPr fontId="2"/>
  </si>
  <si>
    <t>１隻</t>
    <rPh sb="1" eb="2">
      <t>セキ</t>
    </rPh>
    <phoneticPr fontId="2"/>
  </si>
  <si>
    <t>１２隻</t>
    <rPh sb="2" eb="3">
      <t>セキ</t>
    </rPh>
    <phoneticPr fontId="2"/>
  </si>
  <si>
    <t>３隻</t>
    <rPh sb="1" eb="2">
      <t>セキ</t>
    </rPh>
    <phoneticPr fontId="2"/>
  </si>
  <si>
    <t>１１社（者</t>
    <phoneticPr fontId="2"/>
  </si>
  <si>
    <t>１６隻</t>
    <phoneticPr fontId="2"/>
  </si>
  <si>
    <t>２隻</t>
    <rPh sb="1" eb="2">
      <t>セキ</t>
    </rPh>
    <phoneticPr fontId="2"/>
  </si>
  <si>
    <t>H22.9(海外売船）</t>
    <rPh sb="6" eb="8">
      <t>カイガイ</t>
    </rPh>
    <rPh sb="8" eb="9">
      <t>ウ</t>
    </rPh>
    <rPh sb="9" eb="10">
      <t>フネ</t>
    </rPh>
    <phoneticPr fontId="2"/>
  </si>
  <si>
    <t>幸洋汽船㈲H21.4(解撤）</t>
    <rPh sb="0" eb="5">
      <t>コウヨウ</t>
    </rPh>
    <rPh sb="11" eb="13">
      <t>カイテツ</t>
    </rPh>
    <phoneticPr fontId="2"/>
  </si>
  <si>
    <r>
      <t>２4社（者）</t>
    </r>
    <r>
      <rPr>
        <sz val="11"/>
        <color indexed="10"/>
        <rFont val="ＭＳ Ｐ明朝"/>
        <family val="1"/>
        <charset val="128"/>
      </rPr>
      <t>（1者減）</t>
    </r>
    <rPh sb="2" eb="3">
      <t>シャ</t>
    </rPh>
    <rPh sb="4" eb="5">
      <t>シャ</t>
    </rPh>
    <rPh sb="8" eb="9">
      <t>シャ</t>
    </rPh>
    <rPh sb="9" eb="10">
      <t>ゲン</t>
    </rPh>
    <phoneticPr fontId="2"/>
  </si>
  <si>
    <r>
      <t>６　隻</t>
    </r>
    <r>
      <rPr>
        <sz val="11"/>
        <color indexed="10"/>
        <rFont val="ＭＳ Ｐ明朝"/>
        <family val="1"/>
        <charset val="128"/>
      </rPr>
      <t>（１隻減・１隻増）</t>
    </r>
    <rPh sb="2" eb="3">
      <t>セキ</t>
    </rPh>
    <rPh sb="5" eb="6">
      <t>セキ</t>
    </rPh>
    <rPh sb="6" eb="7">
      <t>ゲン</t>
    </rPh>
    <rPh sb="9" eb="10">
      <t>セキ</t>
    </rPh>
    <rPh sb="10" eb="11">
      <t>ゾウ</t>
    </rPh>
    <phoneticPr fontId="2"/>
  </si>
  <si>
    <t>(H22.11新造船）</t>
    <rPh sb="7" eb="9">
      <t>シンゾウ</t>
    </rPh>
    <rPh sb="9" eb="10">
      <t>フネ</t>
    </rPh>
    <phoneticPr fontId="2"/>
  </si>
  <si>
    <t>第53　期　事　業　報　告　書</t>
    <rPh sb="0" eb="1">
      <t>ダイ</t>
    </rPh>
    <rPh sb="4" eb="5">
      <t>キ</t>
    </rPh>
    <rPh sb="6" eb="7">
      <t>コト</t>
    </rPh>
    <rPh sb="8" eb="9">
      <t>ギョウ</t>
    </rPh>
    <rPh sb="10" eb="11">
      <t>ホウ</t>
    </rPh>
    <rPh sb="12" eb="13">
      <t>コク</t>
    </rPh>
    <rPh sb="14" eb="15">
      <t>ショ</t>
    </rPh>
    <phoneticPr fontId="2"/>
  </si>
  <si>
    <t>平成 22年　4月  1日</t>
    <rPh sb="0" eb="2">
      <t>ヘイセイ</t>
    </rPh>
    <rPh sb="5" eb="6">
      <t>ネン</t>
    </rPh>
    <rPh sb="8" eb="9">
      <t>ツキ</t>
    </rPh>
    <rPh sb="12" eb="13">
      <t>ニチ</t>
    </rPh>
    <phoneticPr fontId="2"/>
  </si>
  <si>
    <t>平成 23年　3月31日</t>
    <rPh sb="0" eb="2">
      <t>ヘイセイ</t>
    </rPh>
    <rPh sb="5" eb="6">
      <t>ネン</t>
    </rPh>
    <rPh sb="8" eb="9">
      <t>ツキ</t>
    </rPh>
    <rPh sb="11" eb="12">
      <t>ニチ</t>
    </rPh>
    <phoneticPr fontId="2"/>
  </si>
  <si>
    <t>第１号議案　　平成22年度事業報告について</t>
    <rPh sb="0" eb="1">
      <t>ダイ</t>
    </rPh>
    <rPh sb="2" eb="3">
      <t>ゴウ</t>
    </rPh>
    <rPh sb="3" eb="5">
      <t>ギアン</t>
    </rPh>
    <rPh sb="7" eb="9">
      <t>ヘイセイ</t>
    </rPh>
    <rPh sb="11" eb="13">
      <t>ネンド</t>
    </rPh>
    <rPh sb="13" eb="15">
      <t>ジギョウ</t>
    </rPh>
    <rPh sb="15" eb="17">
      <t>ホウコク</t>
    </rPh>
    <phoneticPr fontId="2"/>
  </si>
  <si>
    <t>第2号議案　　平成22年度収支決算の承認及び監査報告の件</t>
    <rPh sb="0" eb="1">
      <t>ダイ</t>
    </rPh>
    <rPh sb="2" eb="3">
      <t>ゴウ</t>
    </rPh>
    <rPh sb="3" eb="5">
      <t>ギアン</t>
    </rPh>
    <rPh sb="7" eb="9">
      <t>ヘイセイ</t>
    </rPh>
    <rPh sb="11" eb="13">
      <t>ネンド</t>
    </rPh>
    <rPh sb="13" eb="15">
      <t>シュウシ</t>
    </rPh>
    <rPh sb="15" eb="17">
      <t>ケッサン</t>
    </rPh>
    <rPh sb="18" eb="20">
      <t>ショウニン</t>
    </rPh>
    <rPh sb="20" eb="21">
      <t>オヨ</t>
    </rPh>
    <rPh sb="22" eb="24">
      <t>カンサ</t>
    </rPh>
    <rPh sb="24" eb="26">
      <t>ホウコク</t>
    </rPh>
    <rPh sb="27" eb="28">
      <t>ケン</t>
    </rPh>
    <phoneticPr fontId="2"/>
  </si>
  <si>
    <t>第3号議案　　平成23年度事業計画（案）の承認の件</t>
    <rPh sb="0" eb="1">
      <t>ダイ</t>
    </rPh>
    <rPh sb="2" eb="3">
      <t>ゴウ</t>
    </rPh>
    <rPh sb="3" eb="5">
      <t>ギアン</t>
    </rPh>
    <rPh sb="7" eb="9">
      <t>ヘイセイ</t>
    </rPh>
    <rPh sb="11" eb="13">
      <t>ネンド</t>
    </rPh>
    <rPh sb="13" eb="15">
      <t>ジギョウ</t>
    </rPh>
    <rPh sb="15" eb="17">
      <t>ケイカク</t>
    </rPh>
    <rPh sb="18" eb="19">
      <t>アン</t>
    </rPh>
    <rPh sb="21" eb="23">
      <t>ショウニン</t>
    </rPh>
    <rPh sb="24" eb="25">
      <t>ケン</t>
    </rPh>
    <phoneticPr fontId="2"/>
  </si>
  <si>
    <t>第4号議案　　平成23度収支予算（案）の承認の件</t>
    <rPh sb="0" eb="1">
      <t>ダイ</t>
    </rPh>
    <rPh sb="2" eb="3">
      <t>ゴウ</t>
    </rPh>
    <rPh sb="3" eb="5">
      <t>ギアン</t>
    </rPh>
    <rPh sb="7" eb="9">
      <t>ヘイセイ</t>
    </rPh>
    <rPh sb="11" eb="12">
      <t>ド</t>
    </rPh>
    <rPh sb="12" eb="14">
      <t>シュウシ</t>
    </rPh>
    <rPh sb="14" eb="16">
      <t>ヨサン</t>
    </rPh>
    <rPh sb="17" eb="18">
      <t>アン</t>
    </rPh>
    <rPh sb="20" eb="22">
      <t>ショウニン</t>
    </rPh>
    <rPh sb="23" eb="24">
      <t>ケン</t>
    </rPh>
    <phoneticPr fontId="2"/>
  </si>
  <si>
    <t>平成23年度徴収賦課金（組合費）内訳表</t>
    <rPh sb="0" eb="2">
      <t>ヘイセイ</t>
    </rPh>
    <rPh sb="4" eb="6">
      <t>ネンド</t>
    </rPh>
    <rPh sb="6" eb="8">
      <t>チョウシュウ</t>
    </rPh>
    <rPh sb="8" eb="11">
      <t>フカキン</t>
    </rPh>
    <rPh sb="12" eb="15">
      <t>クミアイヒ</t>
    </rPh>
    <rPh sb="16" eb="19">
      <t>ウチワケヒョウ</t>
    </rPh>
    <phoneticPr fontId="2"/>
  </si>
  <si>
    <t>平成22年度収支計算書</t>
    <rPh sb="0" eb="2">
      <t>ヘイセイ</t>
    </rPh>
    <rPh sb="4" eb="6">
      <t>ネンド</t>
    </rPh>
    <rPh sb="6" eb="8">
      <t>シュウシ</t>
    </rPh>
    <rPh sb="8" eb="11">
      <t>ケイサンショ</t>
    </rPh>
    <phoneticPr fontId="2"/>
  </si>
  <si>
    <t>　　　　　　　自　平成22年４月１日　　　至　平成23年３月３１日</t>
    <rPh sb="7" eb="8">
      <t>ジ</t>
    </rPh>
    <rPh sb="9" eb="11">
      <t>ヘイセイ</t>
    </rPh>
    <rPh sb="13" eb="14">
      <t>ネン</t>
    </rPh>
    <rPh sb="15" eb="16">
      <t>ガツ</t>
    </rPh>
    <rPh sb="17" eb="18">
      <t>ニチ</t>
    </rPh>
    <rPh sb="21" eb="22">
      <t>イタ</t>
    </rPh>
    <rPh sb="23" eb="25">
      <t>ヘイセイ</t>
    </rPh>
    <rPh sb="27" eb="28">
      <t>ネン</t>
    </rPh>
    <rPh sb="29" eb="30">
      <t>ガツ</t>
    </rPh>
    <rPh sb="32" eb="33">
      <t>ニチ</t>
    </rPh>
    <phoneticPr fontId="2"/>
  </si>
  <si>
    <t>平成23年3月31日現在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</si>
  <si>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　平成22年度、山口県内航海運組合本部の会計監査をした結果、収支共に正確な</t>
    <rPh sb="1" eb="3">
      <t>ヘイセイ</t>
    </rPh>
    <rPh sb="5" eb="7">
      <t>ネンド</t>
    </rPh>
    <rPh sb="8" eb="11">
      <t>ヤマグチケン</t>
    </rPh>
    <rPh sb="11" eb="12">
      <t>ナイ</t>
    </rPh>
    <rPh sb="12" eb="13">
      <t>コウ</t>
    </rPh>
    <rPh sb="13" eb="15">
      <t>カイウン</t>
    </rPh>
    <rPh sb="15" eb="17">
      <t>クミアイ</t>
    </rPh>
    <rPh sb="17" eb="19">
      <t>ホンブ</t>
    </rPh>
    <rPh sb="20" eb="22">
      <t>カイケイ</t>
    </rPh>
    <rPh sb="22" eb="24">
      <t>カンサ</t>
    </rPh>
    <rPh sb="27" eb="29">
      <t>ケッカ</t>
    </rPh>
    <rPh sb="30" eb="32">
      <t>シュウシ</t>
    </rPh>
    <rPh sb="32" eb="33">
      <t>トモ</t>
    </rPh>
    <rPh sb="34" eb="36">
      <t>セイカク</t>
    </rPh>
    <phoneticPr fontId="2"/>
  </si>
  <si>
    <t>平成23年度収支予算案</t>
    <rPh sb="0" eb="2">
      <t>ヘイセイ</t>
    </rPh>
    <rPh sb="4" eb="6">
      <t>ネンド</t>
    </rPh>
    <rPh sb="6" eb="8">
      <t>シュウシ</t>
    </rPh>
    <rPh sb="8" eb="10">
      <t>ヨサン</t>
    </rPh>
    <rPh sb="10" eb="11">
      <t>アン</t>
    </rPh>
    <phoneticPr fontId="2"/>
  </si>
  <si>
    <t>　　　　　　　自　平成23年４月１日　　　至　平成24年３月３１日</t>
    <rPh sb="7" eb="8">
      <t>ジ</t>
    </rPh>
    <rPh sb="9" eb="11">
      <t>ヘイセイ</t>
    </rPh>
    <rPh sb="13" eb="14">
      <t>ネン</t>
    </rPh>
    <rPh sb="15" eb="16">
      <t>ガツ</t>
    </rPh>
    <rPh sb="17" eb="18">
      <t>ニチ</t>
    </rPh>
    <rPh sb="21" eb="22">
      <t>イタ</t>
    </rPh>
    <rPh sb="23" eb="25">
      <t>ヘイセイ</t>
    </rPh>
    <rPh sb="27" eb="28">
      <t>ネン</t>
    </rPh>
    <rPh sb="29" eb="30">
      <t>ガツ</t>
    </rPh>
    <rPh sb="32" eb="33">
      <t>ニチ</t>
    </rPh>
    <phoneticPr fontId="2"/>
  </si>
  <si>
    <t>22年度予算</t>
    <rPh sb="2" eb="4">
      <t>ネンド</t>
    </rPh>
    <rPh sb="4" eb="6">
      <t>ヨサン</t>
    </rPh>
    <phoneticPr fontId="2"/>
  </si>
  <si>
    <t>22年度決算</t>
    <rPh sb="2" eb="4">
      <t>ネンド</t>
    </rPh>
    <rPh sb="4" eb="6">
      <t>ケッサン</t>
    </rPh>
    <phoneticPr fontId="2"/>
  </si>
  <si>
    <t>23年度予算</t>
    <rPh sb="2" eb="4">
      <t>ネンド</t>
    </rPh>
    <rPh sb="4" eb="6">
      <t>ヨサン</t>
    </rPh>
    <phoneticPr fontId="2"/>
  </si>
  <si>
    <t>平成23年４月１日現在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</si>
  <si>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平成23年4月1日現在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</si>
  <si>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第6号議案　　その他</t>
    <rPh sb="0" eb="1">
      <t>ダイ</t>
    </rPh>
    <rPh sb="2" eb="3">
      <t>ゴウ</t>
    </rPh>
    <rPh sb="3" eb="5">
      <t>ギアン</t>
    </rPh>
    <rPh sb="9" eb="10">
      <t>タ</t>
    </rPh>
    <phoneticPr fontId="2"/>
  </si>
  <si>
    <t>第5号議案　　任期満了に伴う役員改選の件（別紙資料①）</t>
    <rPh sb="0" eb="1">
      <t>ダイ</t>
    </rPh>
    <rPh sb="2" eb="3">
      <t>ゴウ</t>
    </rPh>
    <rPh sb="3" eb="5">
      <t>ギアン</t>
    </rPh>
    <rPh sb="7" eb="9">
      <t>ニンキ</t>
    </rPh>
    <rPh sb="9" eb="11">
      <t>マンリョウ</t>
    </rPh>
    <rPh sb="12" eb="13">
      <t>トモナ</t>
    </rPh>
    <rPh sb="14" eb="16">
      <t>ヤクイン</t>
    </rPh>
    <rPh sb="16" eb="18">
      <t>カイセン</t>
    </rPh>
    <rPh sb="19" eb="20">
      <t>ケン</t>
    </rPh>
    <rPh sb="21" eb="23">
      <t>ベッシ</t>
    </rPh>
    <rPh sb="23" eb="25">
      <t>シリョウ</t>
    </rPh>
    <phoneticPr fontId="2"/>
  </si>
  <si>
    <t>平成23年度山口県内航海運組合　業者数・隻数合計</t>
    <rPh sb="0" eb="2">
      <t>ヘイセイ</t>
    </rPh>
    <rPh sb="4" eb="6">
      <t>ネンド</t>
    </rPh>
    <rPh sb="6" eb="15">
      <t>ナイコウ</t>
    </rPh>
    <rPh sb="16" eb="19">
      <t>ギョウシャスウ</t>
    </rPh>
    <rPh sb="20" eb="22">
      <t>セキスウ</t>
    </rPh>
    <rPh sb="22" eb="24">
      <t>ゴウケイ</t>
    </rPh>
    <phoneticPr fontId="2"/>
  </si>
  <si>
    <r>
      <t>18隻</t>
    </r>
    <r>
      <rPr>
        <sz val="11"/>
        <color indexed="10"/>
        <rFont val="ＭＳ Ｐ明朝"/>
        <family val="1"/>
        <charset val="128"/>
      </rPr>
      <t>（</t>
    </r>
    <r>
      <rPr>
        <sz val="11"/>
        <color indexed="10"/>
        <rFont val="ＭＳ Ｐ明朝"/>
        <family val="1"/>
        <charset val="128"/>
      </rPr>
      <t>4</t>
    </r>
    <r>
      <rPr>
        <sz val="11"/>
        <color indexed="10"/>
        <rFont val="ＭＳ Ｐ明朝"/>
        <family val="1"/>
        <charset val="128"/>
      </rPr>
      <t>隻減）</t>
    </r>
    <rPh sb="2" eb="3">
      <t>セキ</t>
    </rPh>
    <rPh sb="5" eb="6">
      <t>セキ</t>
    </rPh>
    <rPh sb="6" eb="7">
      <t>ゲン</t>
    </rPh>
    <phoneticPr fontId="2"/>
  </si>
  <si>
    <r>
      <t>22隻</t>
    </r>
    <r>
      <rPr>
        <sz val="11"/>
        <color indexed="10"/>
        <rFont val="ＭＳ Ｐ明朝"/>
        <family val="1"/>
        <charset val="128"/>
      </rPr>
      <t>（4隻減）</t>
    </r>
    <rPh sb="2" eb="3">
      <t>セキ</t>
    </rPh>
    <rPh sb="5" eb="6">
      <t>セキ</t>
    </rPh>
    <rPh sb="6" eb="7">
      <t>ゲン</t>
    </rPh>
    <phoneticPr fontId="2"/>
  </si>
  <si>
    <t>未払金</t>
    <rPh sb="0" eb="2">
      <t>ミハラ</t>
    </rPh>
    <rPh sb="2" eb="3">
      <t>キン</t>
    </rPh>
    <phoneticPr fontId="2"/>
  </si>
  <si>
    <t>事務用品等</t>
    <rPh sb="0" eb="2">
      <t>ジム</t>
    </rPh>
    <rPh sb="2" eb="4">
      <t>ヨウヒン</t>
    </rPh>
    <rPh sb="4" eb="5">
      <t>トウ</t>
    </rPh>
    <phoneticPr fontId="2"/>
  </si>
  <si>
    <t>東阿海運㈱</t>
    <rPh sb="0" eb="5">
      <t>トウア</t>
    </rPh>
    <phoneticPr fontId="2"/>
  </si>
  <si>
    <t>その他（6者）</t>
    <rPh sb="2" eb="3">
      <t>タ</t>
    </rPh>
    <rPh sb="5" eb="6">
      <t>シャ</t>
    </rPh>
    <phoneticPr fontId="2"/>
  </si>
  <si>
    <t>あんだんてかんたーびれ</t>
    <phoneticPr fontId="2"/>
  </si>
  <si>
    <t>ひよどり(H23.1.21買船）</t>
    <rPh sb="13" eb="14">
      <t>カ</t>
    </rPh>
    <rPh sb="14" eb="15">
      <t>フネ</t>
    </rPh>
    <phoneticPr fontId="2"/>
  </si>
  <si>
    <t>※(　）は平成22年度</t>
    <rPh sb="5" eb="7">
      <t>ヘイセイ</t>
    </rPh>
    <rPh sb="9" eb="11">
      <t>ネンド</t>
    </rPh>
    <phoneticPr fontId="2"/>
  </si>
  <si>
    <t>6  (6)</t>
    <phoneticPr fontId="2"/>
  </si>
  <si>
    <t>1  (1)</t>
    <phoneticPr fontId="2"/>
  </si>
  <si>
    <t>1  (1)</t>
    <phoneticPr fontId="2"/>
  </si>
  <si>
    <t>8  (8)</t>
    <phoneticPr fontId="2"/>
  </si>
  <si>
    <r>
      <t>３隻</t>
    </r>
    <r>
      <rPr>
        <sz val="11"/>
        <color rgb="FFFF0000"/>
        <rFont val="ＭＳ Ｐ明朝"/>
        <family val="1"/>
        <charset val="128"/>
      </rPr>
      <t>（1隻増）</t>
    </r>
    <rPh sb="1" eb="2">
      <t>セキ</t>
    </rPh>
    <rPh sb="4" eb="5">
      <t>セキ</t>
    </rPh>
    <rPh sb="5" eb="6">
      <t>ゾウ</t>
    </rPh>
    <phoneticPr fontId="2"/>
  </si>
  <si>
    <r>
      <t>1４隻</t>
    </r>
    <r>
      <rPr>
        <sz val="11"/>
        <color rgb="FFFF0000"/>
        <rFont val="ＭＳ Ｐ明朝"/>
        <family val="1"/>
        <charset val="128"/>
      </rPr>
      <t>（１隻減・１隻増）</t>
    </r>
    <rPh sb="2" eb="3">
      <t>セキ</t>
    </rPh>
    <phoneticPr fontId="2"/>
  </si>
  <si>
    <t>第八英和丸</t>
    <rPh sb="0" eb="2">
      <t>ダイハチ</t>
    </rPh>
    <rPh sb="2" eb="4">
      <t>エイワ</t>
    </rPh>
    <rPh sb="4" eb="5">
      <t>マル</t>
    </rPh>
    <phoneticPr fontId="2"/>
  </si>
  <si>
    <r>
      <t>７隻</t>
    </r>
    <r>
      <rPr>
        <sz val="11"/>
        <color rgb="FFFF0000"/>
        <rFont val="ＭＳ Ｐ明朝"/>
        <family val="1"/>
        <charset val="128"/>
      </rPr>
      <t>（１隻増）</t>
    </r>
    <rPh sb="1" eb="2">
      <t>セキ</t>
    </rPh>
    <phoneticPr fontId="2"/>
  </si>
  <si>
    <r>
      <t>37社（者）</t>
    </r>
    <r>
      <rPr>
        <sz val="11"/>
        <color indexed="10"/>
        <rFont val="ＭＳ Ｐ明朝"/>
        <family val="1"/>
        <charset val="128"/>
      </rPr>
      <t>(1社減）</t>
    </r>
    <rPh sb="2" eb="3">
      <t>シャ</t>
    </rPh>
    <rPh sb="4" eb="5">
      <t>シャ</t>
    </rPh>
    <rPh sb="8" eb="9">
      <t>シャ</t>
    </rPh>
    <rPh sb="9" eb="10">
      <t>ゲン</t>
    </rPh>
    <phoneticPr fontId="2"/>
  </si>
  <si>
    <t>吉原哲男H23.3(脱退）</t>
    <rPh sb="0" eb="2">
      <t>ヨシハラ</t>
    </rPh>
    <rPh sb="2" eb="4">
      <t>テツオ</t>
    </rPh>
    <rPh sb="10" eb="12">
      <t>ダッタイ</t>
    </rPh>
    <phoneticPr fontId="2"/>
  </si>
  <si>
    <t>〃</t>
    <phoneticPr fontId="2"/>
  </si>
  <si>
    <r>
      <t>１隻</t>
    </r>
    <r>
      <rPr>
        <sz val="11"/>
        <color rgb="FFFF0000"/>
        <rFont val="ＭＳ Ｐ明朝"/>
        <family val="1"/>
        <charset val="128"/>
      </rPr>
      <t>(3隻減）</t>
    </r>
    <rPh sb="1" eb="2">
      <t>セキ</t>
    </rPh>
    <rPh sb="4" eb="5">
      <t>セキ</t>
    </rPh>
    <rPh sb="5" eb="6">
      <t>ゲン</t>
    </rPh>
    <phoneticPr fontId="2"/>
  </si>
  <si>
    <r>
      <t>48隻</t>
    </r>
    <r>
      <rPr>
        <sz val="11"/>
        <color rgb="FFFF0000"/>
        <rFont val="ＭＳ Ｐ明朝"/>
        <family val="1"/>
        <charset val="128"/>
      </rPr>
      <t>(1隻減）</t>
    </r>
    <rPh sb="2" eb="3">
      <t>セキ</t>
    </rPh>
    <phoneticPr fontId="2"/>
  </si>
  <si>
    <t>東隆丸(H23.3.22新造）</t>
    <rPh sb="0" eb="1">
      <t>ヒガシ</t>
    </rPh>
    <rPh sb="1" eb="2">
      <t>タカシ</t>
    </rPh>
    <rPh sb="2" eb="3">
      <t>マル</t>
    </rPh>
    <rPh sb="12" eb="14">
      <t>シンゾウ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</si>
</sst>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#,##0.000_ "/>
    <numFmt numFmtId="178" formatCode="#,##0_);[Red]\(#,##0\)"/>
    <numFmt numFmtId="179" formatCode="#,##0.0_);[Red]\(#,##0.0\)"/>
    <numFmt numFmtId="182" formatCode="0_);\(0\)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u/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u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b/>
      <sz val="10.5"/>
      <name val="ＭＳ Ｐ明朝"/>
      <family val="1"/>
      <charset val="128"/>
    </font>
    <font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3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00B050"/>
      <name val="ＭＳ Ｐ明朝"/>
      <family val="1"/>
      <charset val="128"/>
    </font>
    <font>
      <sz val="11"/>
      <color rgb="FF00B05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5"/>
        <bgColor rgb="FF00CCFF"/>
      </patternFill>
    </fill>
  </fills>
  <borders count="1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7">
    <xf numFmtId="0" fontId="0" fillId="0" borderId="0" xfId="0"/>
    <xf numFmtId="178" fontId="6" fillId="0" borderId="0" xfId="0" applyNumberFormat="1" applyFont="1" applyAlignment="1">
      <alignment horizontal="centerContinuous" vertical="center"/>
    </xf>
    <xf numFmtId="178" fontId="5" fillId="0" borderId="0" xfId="0" applyNumberFormat="1" applyFont="1" applyAlignment="1">
      <alignment horizontal="centerContinuous" vertical="center"/>
    </xf>
    <xf numFmtId="178" fontId="4" fillId="0" borderId="0" xfId="0" applyNumberFormat="1" applyFont="1"/>
    <xf numFmtId="178" fontId="3" fillId="0" borderId="0" xfId="0" applyNumberFormat="1" applyFont="1" applyAlignment="1">
      <alignment horizontal="centerContinuous"/>
    </xf>
    <xf numFmtId="178" fontId="4" fillId="0" borderId="0" xfId="0" applyNumberFormat="1" applyFont="1" applyAlignment="1">
      <alignment horizontal="centerContinuous"/>
    </xf>
    <xf numFmtId="178" fontId="4" fillId="0" borderId="0" xfId="0" applyNumberFormat="1" applyFont="1" applyBorder="1"/>
    <xf numFmtId="178" fontId="3" fillId="0" borderId="0" xfId="0" applyNumberFormat="1" applyFont="1"/>
    <xf numFmtId="178" fontId="4" fillId="0" borderId="1" xfId="0" applyNumberFormat="1" applyFont="1" applyBorder="1" applyAlignment="1">
      <alignment horizontal="center"/>
    </xf>
    <xf numFmtId="178" fontId="4" fillId="0" borderId="2" xfId="0" applyNumberFormat="1" applyFont="1" applyBorder="1" applyAlignment="1">
      <alignment horizontal="center"/>
    </xf>
    <xf numFmtId="178" fontId="4" fillId="0" borderId="3" xfId="0" applyNumberFormat="1" applyFont="1" applyBorder="1"/>
    <xf numFmtId="178" fontId="4" fillId="0" borderId="4" xfId="0" applyNumberFormat="1" applyFont="1" applyBorder="1"/>
    <xf numFmtId="178" fontId="4" fillId="0" borderId="1" xfId="0" applyNumberFormat="1" applyFont="1" applyBorder="1"/>
    <xf numFmtId="178" fontId="3" fillId="0" borderId="5" xfId="0" applyNumberFormat="1" applyFont="1" applyBorder="1"/>
    <xf numFmtId="178" fontId="3" fillId="0" borderId="6" xfId="0" applyNumberFormat="1" applyFont="1" applyBorder="1" applyAlignment="1">
      <alignment horizontal="distributed"/>
    </xf>
    <xf numFmtId="178" fontId="3" fillId="0" borderId="7" xfId="0" applyNumberFormat="1" applyFont="1" applyBorder="1"/>
    <xf numFmtId="178" fontId="3" fillId="0" borderId="8" xfId="0" applyNumberFormat="1" applyFont="1" applyBorder="1" applyAlignment="1">
      <alignment horizontal="distributed"/>
    </xf>
    <xf numFmtId="178" fontId="4" fillId="0" borderId="9" xfId="0" applyNumberFormat="1" applyFont="1" applyBorder="1"/>
    <xf numFmtId="178" fontId="3" fillId="0" borderId="7" xfId="0" applyNumberFormat="1" applyFont="1" applyBorder="1" applyAlignment="1">
      <alignment horizontal="distributed"/>
    </xf>
    <xf numFmtId="178" fontId="3" fillId="0" borderId="10" xfId="0" applyNumberFormat="1" applyFont="1" applyBorder="1" applyAlignment="1">
      <alignment horizontal="distributed"/>
    </xf>
    <xf numFmtId="178" fontId="3" fillId="0" borderId="11" xfId="0" applyNumberFormat="1" applyFont="1" applyBorder="1" applyAlignment="1">
      <alignment horizontal="distributed"/>
    </xf>
    <xf numFmtId="178" fontId="4" fillId="0" borderId="12" xfId="0" applyNumberFormat="1" applyFont="1" applyBorder="1"/>
    <xf numFmtId="178" fontId="3" fillId="0" borderId="13" xfId="0" applyNumberFormat="1" applyFont="1" applyBorder="1" applyAlignment="1">
      <alignment horizontal="distributed"/>
    </xf>
    <xf numFmtId="178" fontId="4" fillId="0" borderId="14" xfId="0" applyNumberFormat="1" applyFont="1" applyBorder="1"/>
    <xf numFmtId="178" fontId="3" fillId="0" borderId="10" xfId="0" applyNumberFormat="1" applyFont="1" applyBorder="1" applyAlignment="1">
      <alignment horizontal="center"/>
    </xf>
    <xf numFmtId="178" fontId="3" fillId="0" borderId="15" xfId="0" applyNumberFormat="1" applyFont="1" applyBorder="1" applyAlignment="1">
      <alignment horizontal="center"/>
    </xf>
    <xf numFmtId="178" fontId="4" fillId="0" borderId="16" xfId="0" applyNumberFormat="1" applyFont="1" applyBorder="1" applyAlignment="1">
      <alignment horizontal="centerContinuous"/>
    </xf>
    <xf numFmtId="178" fontId="4" fillId="0" borderId="17" xfId="0" applyNumberFormat="1" applyFont="1" applyBorder="1" applyAlignment="1">
      <alignment horizontal="centerContinuous"/>
    </xf>
    <xf numFmtId="178" fontId="4" fillId="0" borderId="2" xfId="0" applyNumberFormat="1" applyFont="1" applyBorder="1" applyAlignment="1">
      <alignment horizontal="right"/>
    </xf>
    <xf numFmtId="178" fontId="4" fillId="0" borderId="18" xfId="0" applyNumberFormat="1" applyFont="1" applyBorder="1" applyAlignment="1">
      <alignment horizontal="right"/>
    </xf>
    <xf numFmtId="179" fontId="4" fillId="0" borderId="2" xfId="0" applyNumberFormat="1" applyFont="1" applyBorder="1" applyAlignment="1">
      <alignment horizontal="right"/>
    </xf>
    <xf numFmtId="179" fontId="4" fillId="0" borderId="18" xfId="0" applyNumberFormat="1" applyFont="1" applyBorder="1" applyAlignment="1">
      <alignment horizontal="right"/>
    </xf>
    <xf numFmtId="178" fontId="4" fillId="0" borderId="19" xfId="0" applyNumberFormat="1" applyFont="1" applyBorder="1" applyAlignment="1">
      <alignment horizontal="left"/>
    </xf>
    <xf numFmtId="178" fontId="4" fillId="0" borderId="20" xfId="0" applyNumberFormat="1" applyFont="1" applyBorder="1" applyAlignment="1">
      <alignment horizontal="left"/>
    </xf>
    <xf numFmtId="178" fontId="5" fillId="0" borderId="0" xfId="0" applyNumberFormat="1" applyFont="1" applyBorder="1" applyAlignment="1">
      <alignment horizontal="centerContinuous" vertical="center"/>
    </xf>
    <xf numFmtId="178" fontId="4" fillId="0" borderId="21" xfId="0" applyNumberFormat="1" applyFont="1" applyBorder="1"/>
    <xf numFmtId="176" fontId="8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centerContinuous" vertical="center"/>
    </xf>
    <xf numFmtId="176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centerContinuous" vertical="center"/>
    </xf>
    <xf numFmtId="176" fontId="9" fillId="0" borderId="10" xfId="0" applyNumberFormat="1" applyFont="1" applyBorder="1" applyAlignment="1">
      <alignment horizontal="distributed" vertical="center"/>
    </xf>
    <xf numFmtId="176" fontId="9" fillId="0" borderId="24" xfId="0" applyNumberFormat="1" applyFont="1" applyBorder="1" applyAlignment="1">
      <alignment horizontal="distributed" vertical="center"/>
    </xf>
    <xf numFmtId="176" fontId="9" fillId="0" borderId="25" xfId="0" applyNumberFormat="1" applyFont="1" applyBorder="1" applyAlignment="1">
      <alignment horizontal="distributed" vertical="center"/>
    </xf>
    <xf numFmtId="176" fontId="11" fillId="0" borderId="0" xfId="0" applyNumberFormat="1" applyFont="1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176" fontId="0" fillId="0" borderId="0" xfId="0" applyNumberFormat="1" applyAlignment="1">
      <alignment vertical="center"/>
    </xf>
    <xf numFmtId="176" fontId="9" fillId="0" borderId="25" xfId="0" applyNumberFormat="1" applyFont="1" applyBorder="1" applyAlignment="1">
      <alignment horizontal="centerContinuous" vertical="center"/>
    </xf>
    <xf numFmtId="176" fontId="9" fillId="0" borderId="14" xfId="0" applyNumberFormat="1" applyFont="1" applyBorder="1" applyAlignment="1">
      <alignment horizontal="centerContinuous" vertical="center"/>
    </xf>
    <xf numFmtId="176" fontId="9" fillId="0" borderId="21" xfId="0" applyNumberFormat="1" applyFont="1" applyBorder="1" applyAlignment="1">
      <alignment horizontal="centerContinuous" vertical="center"/>
    </xf>
    <xf numFmtId="176" fontId="9" fillId="0" borderId="6" xfId="0" applyNumberFormat="1" applyFont="1" applyBorder="1" applyAlignment="1">
      <alignment horizontal="distributed" vertical="center"/>
    </xf>
    <xf numFmtId="176" fontId="9" fillId="0" borderId="27" xfId="0" applyNumberFormat="1" applyFont="1" applyBorder="1" applyAlignment="1">
      <alignment vertical="center"/>
    </xf>
    <xf numFmtId="176" fontId="9" fillId="0" borderId="27" xfId="0" applyNumberFormat="1" applyFont="1" applyBorder="1" applyAlignment="1">
      <alignment horizontal="distributed" vertical="center"/>
    </xf>
    <xf numFmtId="176" fontId="9" fillId="0" borderId="28" xfId="0" applyNumberFormat="1" applyFont="1" applyBorder="1" applyAlignment="1">
      <alignment vertical="center"/>
    </xf>
    <xf numFmtId="176" fontId="9" fillId="0" borderId="14" xfId="0" applyNumberFormat="1" applyFont="1" applyBorder="1" applyAlignment="1">
      <alignment vertical="center"/>
    </xf>
    <xf numFmtId="176" fontId="9" fillId="0" borderId="21" xfId="0" applyNumberFormat="1" applyFont="1" applyBorder="1" applyAlignment="1">
      <alignment vertical="center"/>
    </xf>
    <xf numFmtId="176" fontId="9" fillId="0" borderId="29" xfId="0" applyNumberFormat="1" applyFont="1" applyBorder="1" applyAlignment="1">
      <alignment horizontal="center" vertical="center"/>
    </xf>
    <xf numFmtId="38" fontId="9" fillId="0" borderId="0" xfId="1" applyFont="1" applyAlignment="1">
      <alignment vertical="center"/>
    </xf>
    <xf numFmtId="38" fontId="9" fillId="0" borderId="7" xfId="1" applyFont="1" applyBorder="1" applyAlignment="1">
      <alignment horizontal="distributed" vertical="center"/>
    </xf>
    <xf numFmtId="38" fontId="9" fillId="0" borderId="4" xfId="1" applyFont="1" applyBorder="1" applyAlignment="1">
      <alignment vertical="center"/>
    </xf>
    <xf numFmtId="38" fontId="9" fillId="0" borderId="10" xfId="1" applyFont="1" applyBorder="1" applyAlignment="1">
      <alignment horizontal="distributed" vertical="center"/>
    </xf>
    <xf numFmtId="38" fontId="9" fillId="0" borderId="2" xfId="1" applyFont="1" applyBorder="1" applyAlignment="1">
      <alignment vertical="center"/>
    </xf>
    <xf numFmtId="38" fontId="9" fillId="0" borderId="24" xfId="1" applyFont="1" applyBorder="1" applyAlignment="1">
      <alignment horizontal="distributed" vertical="center"/>
    </xf>
    <xf numFmtId="38" fontId="9" fillId="0" borderId="30" xfId="1" applyFont="1" applyBorder="1" applyAlignment="1">
      <alignment vertical="center"/>
    </xf>
    <xf numFmtId="0" fontId="3" fillId="0" borderId="0" xfId="0" applyFont="1"/>
    <xf numFmtId="0" fontId="10" fillId="0" borderId="0" xfId="0" applyFont="1"/>
    <xf numFmtId="0" fontId="9" fillId="0" borderId="0" xfId="0" applyFont="1"/>
    <xf numFmtId="0" fontId="8" fillId="0" borderId="0" xfId="0" applyFont="1" applyAlignment="1">
      <alignment vertical="center"/>
    </xf>
    <xf numFmtId="58" fontId="9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distributed" vertical="center"/>
    </xf>
    <xf numFmtId="0" fontId="4" fillId="0" borderId="43" xfId="0" applyFont="1" applyBorder="1" applyAlignment="1">
      <alignment horizontal="distributed" vertical="center"/>
    </xf>
    <xf numFmtId="0" fontId="4" fillId="0" borderId="44" xfId="0" applyFont="1" applyBorder="1" applyAlignment="1">
      <alignment horizontal="distributed" vertical="center"/>
    </xf>
    <xf numFmtId="0" fontId="4" fillId="0" borderId="45" xfId="0" applyFont="1" applyBorder="1" applyAlignment="1">
      <alignment horizontal="center" vertical="center"/>
    </xf>
    <xf numFmtId="0" fontId="4" fillId="0" borderId="40" xfId="0" applyFont="1" applyBorder="1" applyAlignment="1">
      <alignment horizontal="distributed" vertical="center"/>
    </xf>
    <xf numFmtId="0" fontId="4" fillId="0" borderId="46" xfId="0" applyFont="1" applyBorder="1" applyAlignment="1">
      <alignment horizontal="distributed" vertical="center"/>
    </xf>
    <xf numFmtId="38" fontId="9" fillId="0" borderId="39" xfId="1" applyFont="1" applyBorder="1" applyAlignment="1">
      <alignment vertical="center"/>
    </xf>
    <xf numFmtId="38" fontId="9" fillId="0" borderId="15" xfId="1" applyFont="1" applyBorder="1" applyAlignment="1">
      <alignment horizontal="distributed" vertical="center"/>
    </xf>
    <xf numFmtId="38" fontId="9" fillId="0" borderId="6" xfId="1" applyFont="1" applyBorder="1" applyAlignment="1">
      <alignment horizontal="distributed" vertical="center"/>
    </xf>
    <xf numFmtId="38" fontId="9" fillId="0" borderId="32" xfId="1" applyFont="1" applyBorder="1" applyAlignment="1">
      <alignment vertical="center"/>
    </xf>
    <xf numFmtId="38" fontId="9" fillId="0" borderId="47" xfId="1" applyFont="1" applyBorder="1" applyAlignment="1">
      <alignment vertical="center"/>
    </xf>
    <xf numFmtId="38" fontId="9" fillId="0" borderId="19" xfId="1" applyFont="1" applyBorder="1" applyAlignment="1">
      <alignment vertical="center"/>
    </xf>
    <xf numFmtId="38" fontId="9" fillId="0" borderId="20" xfId="1" applyFont="1" applyBorder="1" applyAlignment="1">
      <alignment vertical="center"/>
    </xf>
    <xf numFmtId="38" fontId="9" fillId="0" borderId="48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49" xfId="1" applyFont="1" applyBorder="1" applyAlignment="1">
      <alignment vertical="center"/>
    </xf>
    <xf numFmtId="38" fontId="9" fillId="0" borderId="50" xfId="1" applyFont="1" applyBorder="1" applyAlignment="1">
      <alignment horizontal="center" vertical="center"/>
    </xf>
    <xf numFmtId="38" fontId="9" fillId="0" borderId="50" xfId="1" applyFont="1" applyBorder="1" applyAlignment="1">
      <alignment vertical="center"/>
    </xf>
    <xf numFmtId="38" fontId="9" fillId="0" borderId="51" xfId="1" applyFont="1" applyBorder="1" applyAlignment="1">
      <alignment vertical="center"/>
    </xf>
    <xf numFmtId="38" fontId="9" fillId="0" borderId="52" xfId="1" applyFont="1" applyBorder="1" applyAlignment="1">
      <alignment vertical="center"/>
    </xf>
    <xf numFmtId="38" fontId="9" fillId="0" borderId="53" xfId="1" applyFont="1" applyBorder="1" applyAlignment="1">
      <alignment vertical="center"/>
    </xf>
    <xf numFmtId="38" fontId="9" fillId="0" borderId="4" xfId="1" applyFont="1" applyBorder="1" applyAlignment="1">
      <alignment horizontal="right" vertical="center"/>
    </xf>
    <xf numFmtId="0" fontId="7" fillId="0" borderId="0" xfId="0" applyFont="1"/>
    <xf numFmtId="58" fontId="7" fillId="0" borderId="0" xfId="0" applyNumberFormat="1" applyFont="1" applyAlignme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9" xfId="0" applyFont="1" applyBorder="1" applyAlignment="1">
      <alignment horizontal="distributed" vertical="center"/>
    </xf>
    <xf numFmtId="0" fontId="4" fillId="0" borderId="52" xfId="0" applyFont="1" applyBorder="1" applyAlignment="1">
      <alignment horizontal="center" vertical="center"/>
    </xf>
    <xf numFmtId="0" fontId="4" fillId="0" borderId="55" xfId="0" applyFont="1" applyBorder="1" applyAlignment="1">
      <alignment horizontal="distributed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distributed" vertical="center"/>
    </xf>
    <xf numFmtId="0" fontId="4" fillId="0" borderId="57" xfId="0" applyFont="1" applyBorder="1" applyAlignment="1">
      <alignment horizontal="distributed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distributed" vertical="center"/>
    </xf>
    <xf numFmtId="0" fontId="4" fillId="0" borderId="60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82" fontId="5" fillId="0" borderId="0" xfId="0" applyNumberFormat="1" applyFont="1" applyAlignment="1">
      <alignment vertical="center"/>
    </xf>
    <xf numFmtId="178" fontId="13" fillId="0" borderId="61" xfId="0" applyNumberFormat="1" applyFont="1" applyBorder="1"/>
    <xf numFmtId="178" fontId="13" fillId="0" borderId="62" xfId="0" applyNumberFormat="1" applyFont="1" applyBorder="1"/>
    <xf numFmtId="178" fontId="13" fillId="0" borderId="63" xfId="0" applyNumberFormat="1" applyFont="1" applyBorder="1"/>
    <xf numFmtId="178" fontId="13" fillId="0" borderId="48" xfId="0" applyNumberFormat="1" applyFont="1" applyBorder="1"/>
    <xf numFmtId="178" fontId="13" fillId="0" borderId="0" xfId="0" applyNumberFormat="1" applyFont="1" applyBorder="1"/>
    <xf numFmtId="178" fontId="13" fillId="0" borderId="50" xfId="0" applyNumberFormat="1" applyFont="1" applyBorder="1"/>
    <xf numFmtId="176" fontId="9" fillId="0" borderId="52" xfId="0" applyNumberFormat="1" applyFont="1" applyBorder="1" applyAlignment="1">
      <alignment horizontal="distributed" vertical="center"/>
    </xf>
    <xf numFmtId="176" fontId="9" fillId="0" borderId="0" xfId="0" applyNumberFormat="1" applyFont="1" applyAlignment="1">
      <alignment horizontal="center" vertical="center"/>
    </xf>
    <xf numFmtId="176" fontId="9" fillId="0" borderId="64" xfId="0" applyNumberFormat="1" applyFont="1" applyBorder="1" applyAlignment="1">
      <alignment horizontal="distributed" vertical="center"/>
    </xf>
    <xf numFmtId="176" fontId="9" fillId="0" borderId="7" xfId="0" applyNumberFormat="1" applyFont="1" applyBorder="1" applyAlignment="1">
      <alignment horizontal="distributed" vertical="center"/>
    </xf>
    <xf numFmtId="176" fontId="9" fillId="0" borderId="51" xfId="0" applyNumberFormat="1" applyFont="1" applyBorder="1" applyAlignment="1">
      <alignment horizontal="distributed" vertical="center"/>
    </xf>
    <xf numFmtId="176" fontId="9" fillId="0" borderId="65" xfId="0" applyNumberFormat="1" applyFont="1" applyBorder="1" applyAlignment="1">
      <alignment horizontal="distributed" vertical="center"/>
    </xf>
    <xf numFmtId="176" fontId="9" fillId="0" borderId="53" xfId="0" applyNumberFormat="1" applyFont="1" applyBorder="1" applyAlignment="1">
      <alignment horizontal="distributed" vertical="center"/>
    </xf>
    <xf numFmtId="0" fontId="4" fillId="0" borderId="67" xfId="0" applyFont="1" applyBorder="1" applyAlignment="1">
      <alignment horizontal="distributed" vertical="center"/>
    </xf>
    <xf numFmtId="0" fontId="4" fillId="0" borderId="39" xfId="0" applyFont="1" applyBorder="1" applyAlignment="1">
      <alignment horizontal="distributed" vertical="center"/>
    </xf>
    <xf numFmtId="0" fontId="4" fillId="0" borderId="68" xfId="0" applyFont="1" applyBorder="1" applyAlignment="1">
      <alignment horizontal="center" vertical="center"/>
    </xf>
    <xf numFmtId="0" fontId="4" fillId="0" borderId="41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4" fillId="0" borderId="71" xfId="0" applyFont="1" applyBorder="1" applyAlignment="1">
      <alignment horizontal="distributed" vertical="center"/>
    </xf>
    <xf numFmtId="0" fontId="4" fillId="0" borderId="58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0" fontId="4" fillId="0" borderId="72" xfId="0" applyFont="1" applyBorder="1" applyAlignment="1">
      <alignment horizontal="distributed" vertical="center"/>
    </xf>
    <xf numFmtId="0" fontId="4" fillId="0" borderId="15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67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4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178" fontId="13" fillId="0" borderId="63" xfId="0" applyNumberFormat="1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178" fontId="4" fillId="0" borderId="75" xfId="0" applyNumberFormat="1" applyFont="1" applyBorder="1"/>
    <xf numFmtId="178" fontId="4" fillId="0" borderId="2" xfId="0" applyNumberFormat="1" applyFont="1" applyBorder="1"/>
    <xf numFmtId="177" fontId="4" fillId="0" borderId="0" xfId="0" applyNumberFormat="1" applyFont="1"/>
    <xf numFmtId="178" fontId="4" fillId="0" borderId="31" xfId="0" applyNumberFormat="1" applyFont="1" applyBorder="1"/>
    <xf numFmtId="178" fontId="4" fillId="0" borderId="76" xfId="0" applyNumberFormat="1" applyFont="1" applyBorder="1"/>
    <xf numFmtId="178" fontId="5" fillId="0" borderId="0" xfId="0" applyNumberFormat="1" applyFont="1"/>
    <xf numFmtId="178" fontId="4" fillId="0" borderId="4" xfId="0" applyNumberFormat="1" applyFont="1" applyBorder="1" applyAlignment="1">
      <alignment horizontal="centerContinuous"/>
    </xf>
    <xf numFmtId="178" fontId="4" fillId="0" borderId="47" xfId="0" applyNumberFormat="1" applyFont="1" applyBorder="1" applyAlignment="1">
      <alignment horizontal="centerContinuous"/>
    </xf>
    <xf numFmtId="179" fontId="4" fillId="0" borderId="52" xfId="0" applyNumberFormat="1" applyFont="1" applyBorder="1" applyAlignment="1">
      <alignment horizontal="right"/>
    </xf>
    <xf numFmtId="179" fontId="4" fillId="0" borderId="1" xfId="0" applyNumberFormat="1" applyFont="1" applyBorder="1" applyAlignment="1">
      <alignment horizontal="right"/>
    </xf>
    <xf numFmtId="179" fontId="4" fillId="0" borderId="53" xfId="0" applyNumberFormat="1" applyFont="1" applyBorder="1" applyAlignment="1">
      <alignment horizontal="right"/>
    </xf>
    <xf numFmtId="179" fontId="4" fillId="0" borderId="26" xfId="0" applyNumberFormat="1" applyFont="1" applyBorder="1" applyAlignment="1">
      <alignment horizontal="right"/>
    </xf>
    <xf numFmtId="178" fontId="4" fillId="0" borderId="77" xfId="0" applyNumberFormat="1" applyFont="1" applyBorder="1"/>
    <xf numFmtId="178" fontId="4" fillId="0" borderId="78" xfId="0" applyNumberFormat="1" applyFont="1" applyBorder="1" applyAlignment="1">
      <alignment horizontal="center" vertical="center"/>
    </xf>
    <xf numFmtId="178" fontId="4" fillId="0" borderId="39" xfId="0" applyNumberFormat="1" applyFont="1" applyBorder="1" applyAlignment="1">
      <alignment horizontal="center" vertical="center"/>
    </xf>
    <xf numFmtId="178" fontId="4" fillId="0" borderId="35" xfId="0" applyNumberFormat="1" applyFont="1" applyBorder="1" applyAlignment="1">
      <alignment horizontal="center"/>
    </xf>
    <xf numFmtId="178" fontId="3" fillId="0" borderId="24" xfId="0" applyNumberFormat="1" applyFont="1" applyBorder="1" applyAlignment="1">
      <alignment horizontal="distributed"/>
    </xf>
    <xf numFmtId="178" fontId="4" fillId="0" borderId="19" xfId="0" applyNumberFormat="1" applyFont="1" applyBorder="1"/>
    <xf numFmtId="178" fontId="4" fillId="0" borderId="79" xfId="0" applyNumberFormat="1" applyFont="1" applyBorder="1"/>
    <xf numFmtId="178" fontId="18" fillId="0" borderId="10" xfId="0" applyNumberFormat="1" applyFont="1" applyBorder="1" applyAlignment="1"/>
    <xf numFmtId="178" fontId="4" fillId="0" borderId="35" xfId="0" applyNumberFormat="1" applyFont="1" applyBorder="1"/>
    <xf numFmtId="178" fontId="4" fillId="0" borderId="37" xfId="0" applyNumberFormat="1" applyFont="1" applyBorder="1"/>
    <xf numFmtId="178" fontId="3" fillId="0" borderId="29" xfId="0" applyNumberFormat="1" applyFont="1" applyBorder="1" applyAlignment="1">
      <alignment horizontal="center"/>
    </xf>
    <xf numFmtId="178" fontId="4" fillId="0" borderId="80" xfId="0" applyNumberFormat="1" applyFont="1" applyBorder="1"/>
    <xf numFmtId="178" fontId="4" fillId="0" borderId="62" xfId="0" applyNumberFormat="1" applyFont="1" applyBorder="1" applyAlignment="1">
      <alignment horizontal="center"/>
    </xf>
    <xf numFmtId="178" fontId="4" fillId="0" borderId="81" xfId="0" applyNumberFormat="1" applyFont="1" applyBorder="1" applyAlignment="1">
      <alignment horizontal="center"/>
    </xf>
    <xf numFmtId="178" fontId="4" fillId="0" borderId="47" xfId="0" applyNumberFormat="1" applyFont="1" applyBorder="1"/>
    <xf numFmtId="178" fontId="13" fillId="0" borderId="77" xfId="0" applyNumberFormat="1" applyFont="1" applyBorder="1"/>
    <xf numFmtId="178" fontId="13" fillId="0" borderId="27" xfId="0" applyNumberFormat="1" applyFont="1" applyBorder="1"/>
    <xf numFmtId="178" fontId="13" fillId="0" borderId="82" xfId="0" applyNumberFormat="1" applyFont="1" applyBorder="1"/>
    <xf numFmtId="178" fontId="13" fillId="0" borderId="28" xfId="0" applyNumberFormat="1" applyFont="1" applyBorder="1"/>
    <xf numFmtId="178" fontId="4" fillId="0" borderId="66" xfId="0" applyNumberFormat="1" applyFont="1" applyBorder="1" applyAlignment="1">
      <alignment horizontal="center"/>
    </xf>
    <xf numFmtId="178" fontId="4" fillId="0" borderId="0" xfId="0" applyNumberFormat="1" applyFont="1" applyBorder="1" applyAlignment="1">
      <alignment horizont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distributed" vertical="center"/>
    </xf>
    <xf numFmtId="0" fontId="4" fillId="0" borderId="35" xfId="0" applyFont="1" applyBorder="1" applyAlignment="1">
      <alignment horizontal="center" vertical="center"/>
    </xf>
    <xf numFmtId="0" fontId="9" fillId="0" borderId="85" xfId="0" applyFont="1" applyBorder="1" applyAlignment="1">
      <alignment horizontal="left" vertical="center"/>
    </xf>
    <xf numFmtId="0" fontId="9" fillId="0" borderId="84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84" xfId="0" applyFont="1" applyBorder="1" applyAlignment="1">
      <alignment vertical="center"/>
    </xf>
    <xf numFmtId="0" fontId="4" fillId="0" borderId="86" xfId="0" applyFont="1" applyBorder="1" applyAlignment="1">
      <alignment horizontal="center" vertical="center"/>
    </xf>
    <xf numFmtId="0" fontId="4" fillId="0" borderId="85" xfId="0" applyFont="1" applyBorder="1" applyAlignment="1">
      <alignment horizontal="distributed" vertical="center"/>
    </xf>
    <xf numFmtId="0" fontId="4" fillId="0" borderId="87" xfId="0" applyFont="1" applyBorder="1" applyAlignment="1">
      <alignment horizontal="distributed" vertical="center"/>
    </xf>
    <xf numFmtId="0" fontId="4" fillId="0" borderId="88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83" xfId="0" applyFont="1" applyBorder="1" applyAlignment="1">
      <alignment vertical="center"/>
    </xf>
    <xf numFmtId="0" fontId="4" fillId="0" borderId="89" xfId="0" applyFont="1" applyBorder="1" applyAlignment="1">
      <alignment vertical="center"/>
    </xf>
    <xf numFmtId="0" fontId="4" fillId="0" borderId="90" xfId="0" applyFont="1" applyBorder="1" applyAlignment="1">
      <alignment horizontal="distributed" vertical="center"/>
    </xf>
    <xf numFmtId="0" fontId="0" fillId="0" borderId="91" xfId="0" applyBorder="1"/>
    <xf numFmtId="0" fontId="9" fillId="0" borderId="92" xfId="0" applyFont="1" applyBorder="1" applyAlignment="1">
      <alignment horizontal="left" vertical="center"/>
    </xf>
    <xf numFmtId="0" fontId="4" fillId="0" borderId="93" xfId="0" applyFont="1" applyBorder="1" applyAlignment="1">
      <alignment horizontal="left" vertical="center"/>
    </xf>
    <xf numFmtId="0" fontId="4" fillId="0" borderId="64" xfId="0" applyFont="1" applyBorder="1" applyAlignment="1">
      <alignment horizontal="center" vertical="center"/>
    </xf>
    <xf numFmtId="0" fontId="5" fillId="0" borderId="87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84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4" fillId="0" borderId="94" xfId="0" applyFont="1" applyBorder="1" applyAlignment="1">
      <alignment horizontal="right" vertical="center"/>
    </xf>
    <xf numFmtId="0" fontId="4" fillId="0" borderId="95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9" xfId="0" applyBorder="1"/>
    <xf numFmtId="0" fontId="12" fillId="0" borderId="0" xfId="0" applyFont="1" applyAlignment="1">
      <alignment horizontal="center" vertical="center"/>
    </xf>
    <xf numFmtId="5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distributed" vertical="center"/>
    </xf>
    <xf numFmtId="0" fontId="4" fillId="0" borderId="98" xfId="0" applyFont="1" applyBorder="1" applyAlignment="1">
      <alignment horizontal="distributed" vertical="center"/>
    </xf>
    <xf numFmtId="0" fontId="4" fillId="0" borderId="9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00" xfId="0" applyFont="1" applyBorder="1" applyAlignment="1">
      <alignment horizontal="distributed" vertical="center"/>
    </xf>
    <xf numFmtId="0" fontId="4" fillId="0" borderId="98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46" xfId="0" applyFont="1" applyBorder="1" applyAlignment="1">
      <alignment vertical="center"/>
    </xf>
    <xf numFmtId="0" fontId="4" fillId="0" borderId="101" xfId="0" applyFont="1" applyBorder="1" applyAlignment="1">
      <alignment horizontal="distributed" vertical="center"/>
    </xf>
    <xf numFmtId="0" fontId="4" fillId="0" borderId="102" xfId="0" applyFont="1" applyBorder="1" applyAlignment="1">
      <alignment horizontal="distributed" vertical="center"/>
    </xf>
    <xf numFmtId="0" fontId="0" fillId="0" borderId="103" xfId="0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distributed" vertical="center"/>
    </xf>
    <xf numFmtId="0" fontId="4" fillId="0" borderId="92" xfId="0" applyFont="1" applyBorder="1" applyAlignment="1">
      <alignment horizontal="distributed" vertical="center"/>
    </xf>
    <xf numFmtId="0" fontId="4" fillId="0" borderId="92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0" borderId="106" xfId="0" applyFont="1" applyBorder="1" applyAlignment="1">
      <alignment horizontal="distributed" vertical="center"/>
    </xf>
    <xf numFmtId="0" fontId="4" fillId="0" borderId="34" xfId="0" applyFont="1" applyBorder="1" applyAlignment="1">
      <alignment horizontal="right" vertical="center"/>
    </xf>
    <xf numFmtId="0" fontId="4" fillId="0" borderId="36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107" xfId="0" applyFont="1" applyBorder="1" applyAlignment="1">
      <alignment horizontal="distributed" vertical="center"/>
    </xf>
    <xf numFmtId="0" fontId="4" fillId="0" borderId="108" xfId="0" applyFont="1" applyBorder="1" applyAlignment="1">
      <alignment horizontal="distributed" vertical="center"/>
    </xf>
    <xf numFmtId="0" fontId="4" fillId="0" borderId="109" xfId="0" applyFont="1" applyBorder="1" applyAlignment="1">
      <alignment horizontal="center" vertical="center"/>
    </xf>
    <xf numFmtId="0" fontId="4" fillId="0" borderId="110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0" fillId="0" borderId="40" xfId="0" applyBorder="1"/>
    <xf numFmtId="0" fontId="4" fillId="0" borderId="9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9" fillId="0" borderId="84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1" xfId="0" applyFont="1" applyBorder="1" applyAlignment="1">
      <alignment horizontal="distributed" vertical="center"/>
    </xf>
    <xf numFmtId="0" fontId="9" fillId="0" borderId="55" xfId="0" applyFont="1" applyBorder="1" applyAlignment="1">
      <alignment horizontal="distributed" vertical="center"/>
    </xf>
    <xf numFmtId="0" fontId="5" fillId="0" borderId="58" xfId="0" applyFont="1" applyFill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4" fillId="0" borderId="112" xfId="0" applyFont="1" applyBorder="1" applyAlignment="1">
      <alignment vertical="center"/>
    </xf>
    <xf numFmtId="0" fontId="4" fillId="0" borderId="97" xfId="0" applyFont="1" applyBorder="1" applyAlignment="1">
      <alignment horizontal="center" vertical="center"/>
    </xf>
    <xf numFmtId="0" fontId="0" fillId="0" borderId="113" xfId="0" applyBorder="1"/>
    <xf numFmtId="0" fontId="0" fillId="0" borderId="93" xfId="0" applyBorder="1"/>
    <xf numFmtId="0" fontId="0" fillId="0" borderId="86" xfId="0" applyBorder="1"/>
    <xf numFmtId="0" fontId="0" fillId="0" borderId="20" xfId="0" applyBorder="1"/>
    <xf numFmtId="0" fontId="0" fillId="0" borderId="39" xfId="0" applyBorder="1"/>
    <xf numFmtId="0" fontId="0" fillId="0" borderId="33" xfId="0" applyBorder="1"/>
    <xf numFmtId="0" fontId="0" fillId="0" borderId="68" xfId="0" applyBorder="1"/>
    <xf numFmtId="0" fontId="4" fillId="0" borderId="114" xfId="0" applyFont="1" applyBorder="1" applyAlignment="1">
      <alignment horizontal="center" vertical="center"/>
    </xf>
    <xf numFmtId="0" fontId="4" fillId="0" borderId="114" xfId="0" applyFont="1" applyBorder="1" applyAlignment="1">
      <alignment horizontal="distributed" vertical="center"/>
    </xf>
    <xf numFmtId="0" fontId="4" fillId="0" borderId="114" xfId="0" applyFont="1" applyBorder="1" applyAlignment="1">
      <alignment horizontal="right" vertical="center"/>
    </xf>
    <xf numFmtId="0" fontId="5" fillId="0" borderId="114" xfId="0" applyFont="1" applyFill="1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4" fillId="0" borderId="114" xfId="0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176" fontId="9" fillId="0" borderId="25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vertical="center"/>
    </xf>
    <xf numFmtId="176" fontId="9" fillId="0" borderId="9" xfId="0" applyNumberFormat="1" applyFont="1" applyBorder="1" applyAlignment="1">
      <alignment vertical="center"/>
    </xf>
    <xf numFmtId="176" fontId="9" fillId="0" borderId="1" xfId="0" applyNumberFormat="1" applyFont="1" applyBorder="1" applyAlignment="1">
      <alignment vertical="center"/>
    </xf>
    <xf numFmtId="176" fontId="9" fillId="0" borderId="66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6" fontId="9" fillId="0" borderId="10" xfId="0" applyNumberFormat="1" applyFont="1" applyBorder="1" applyAlignment="1">
      <alignment vertical="center"/>
    </xf>
    <xf numFmtId="176" fontId="10" fillId="0" borderId="10" xfId="0" applyNumberFormat="1" applyFont="1" applyBorder="1" applyAlignment="1">
      <alignment vertical="center"/>
    </xf>
    <xf numFmtId="176" fontId="10" fillId="0" borderId="1" xfId="0" applyNumberFormat="1" applyFont="1" applyBorder="1" applyAlignment="1">
      <alignment vertical="center"/>
    </xf>
    <xf numFmtId="176" fontId="9" fillId="0" borderId="15" xfId="0" applyNumberFormat="1" applyFont="1" applyBorder="1" applyAlignment="1">
      <alignment vertical="center"/>
    </xf>
    <xf numFmtId="176" fontId="9" fillId="0" borderId="26" xfId="0" applyNumberFormat="1" applyFont="1" applyBorder="1" applyAlignment="1">
      <alignment vertical="center"/>
    </xf>
    <xf numFmtId="176" fontId="9" fillId="0" borderId="70" xfId="0" applyNumberFormat="1" applyFont="1" applyBorder="1" applyAlignment="1">
      <alignment vertical="center"/>
    </xf>
    <xf numFmtId="176" fontId="9" fillId="0" borderId="115" xfId="0" applyNumberFormat="1" applyFont="1" applyBorder="1" applyAlignment="1">
      <alignment vertical="center"/>
    </xf>
    <xf numFmtId="176" fontId="9" fillId="0" borderId="116" xfId="0" applyNumberFormat="1" applyFont="1" applyBorder="1" applyAlignment="1">
      <alignment vertical="center"/>
    </xf>
    <xf numFmtId="176" fontId="9" fillId="0" borderId="14" xfId="0" applyNumberFormat="1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/>
    </xf>
    <xf numFmtId="38" fontId="9" fillId="0" borderId="22" xfId="1" applyFont="1" applyBorder="1" applyAlignment="1">
      <alignment horizontal="center" vertical="center"/>
    </xf>
    <xf numFmtId="176" fontId="9" fillId="0" borderId="12" xfId="0" applyNumberFormat="1" applyFont="1" applyBorder="1" applyAlignment="1">
      <alignment vertical="center"/>
    </xf>
    <xf numFmtId="176" fontId="9" fillId="0" borderId="69" xfId="0" applyNumberFormat="1" applyFont="1" applyBorder="1" applyAlignment="1">
      <alignment vertical="center"/>
    </xf>
    <xf numFmtId="176" fontId="9" fillId="0" borderId="117" xfId="0" applyNumberFormat="1" applyFont="1" applyBorder="1" applyAlignment="1">
      <alignment horizontal="center" vertical="center"/>
    </xf>
    <xf numFmtId="0" fontId="4" fillId="0" borderId="84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distributed" vertical="center"/>
    </xf>
    <xf numFmtId="0" fontId="4" fillId="0" borderId="111" xfId="0" applyFont="1" applyBorder="1" applyAlignment="1">
      <alignment horizontal="distributed" vertical="center"/>
    </xf>
    <xf numFmtId="0" fontId="21" fillId="0" borderId="43" xfId="0" applyFont="1" applyBorder="1" applyAlignment="1">
      <alignment horizontal="distributed" vertical="center"/>
    </xf>
    <xf numFmtId="0" fontId="21" fillId="0" borderId="98" xfId="0" applyFont="1" applyBorder="1" applyAlignment="1">
      <alignment horizontal="distributed" vertical="center"/>
    </xf>
    <xf numFmtId="0" fontId="21" fillId="0" borderId="84" xfId="0" applyFont="1" applyBorder="1" applyAlignment="1">
      <alignment horizontal="distributed" vertical="center"/>
    </xf>
    <xf numFmtId="0" fontId="22" fillId="0" borderId="84" xfId="0" applyFont="1" applyBorder="1" applyAlignment="1">
      <alignment vertical="center"/>
    </xf>
    <xf numFmtId="0" fontId="21" fillId="0" borderId="6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18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19" xfId="0" applyFont="1" applyBorder="1"/>
    <xf numFmtId="0" fontId="4" fillId="0" borderId="37" xfId="0" applyFont="1" applyBorder="1"/>
    <xf numFmtId="0" fontId="5" fillId="2" borderId="37" xfId="0" applyFont="1" applyFill="1" applyBorder="1" applyAlignment="1">
      <alignment horizontal="center" vertical="center"/>
    </xf>
    <xf numFmtId="0" fontId="5" fillId="2" borderId="120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0" fontId="5" fillId="2" borderId="103" xfId="0" applyFont="1" applyFill="1" applyBorder="1" applyAlignment="1">
      <alignment horizontal="center" vertical="center"/>
    </xf>
    <xf numFmtId="0" fontId="0" fillId="2" borderId="33" xfId="0" applyFill="1" applyBorder="1"/>
    <xf numFmtId="0" fontId="23" fillId="0" borderId="43" xfId="0" applyFont="1" applyBorder="1" applyAlignment="1">
      <alignment horizontal="distributed" vertical="center"/>
    </xf>
    <xf numFmtId="0" fontId="23" fillId="0" borderId="84" xfId="0" applyFont="1" applyBorder="1" applyAlignment="1">
      <alignment horizontal="distributed" vertical="center"/>
    </xf>
    <xf numFmtId="0" fontId="23" fillId="0" borderId="55" xfId="0" applyFont="1" applyBorder="1" applyAlignment="1">
      <alignment horizontal="distributed" vertical="center"/>
    </xf>
    <xf numFmtId="0" fontId="24" fillId="0" borderId="55" xfId="0" applyFont="1" applyBorder="1" applyAlignment="1">
      <alignment horizontal="distributed" vertical="center"/>
    </xf>
    <xf numFmtId="0" fontId="25" fillId="0" borderId="43" xfId="0" applyFont="1" applyBorder="1" applyAlignment="1">
      <alignment horizontal="distributed" vertical="center"/>
    </xf>
    <xf numFmtId="0" fontId="26" fillId="0" borderId="98" xfId="0" applyFont="1" applyBorder="1" applyAlignment="1">
      <alignment horizontal="distributed" vertical="center"/>
    </xf>
    <xf numFmtId="0" fontId="26" fillId="0" borderId="84" xfId="0" applyFont="1" applyBorder="1" applyAlignment="1">
      <alignment horizontal="distributed" vertical="center"/>
    </xf>
    <xf numFmtId="0" fontId="26" fillId="0" borderId="43" xfId="0" applyFont="1" applyBorder="1" applyAlignment="1">
      <alignment horizontal="distributed" vertical="center"/>
    </xf>
    <xf numFmtId="0" fontId="23" fillId="0" borderId="101" xfId="0" applyFont="1" applyBorder="1" applyAlignment="1">
      <alignment horizontal="distributed" vertical="center"/>
    </xf>
    <xf numFmtId="0" fontId="26" fillId="0" borderId="55" xfId="0" applyFont="1" applyBorder="1" applyAlignment="1">
      <alignment horizontal="distributed" vertical="center"/>
    </xf>
    <xf numFmtId="38" fontId="9" fillId="0" borderId="18" xfId="1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4" fillId="0" borderId="85" xfId="0" applyFont="1" applyBorder="1" applyAlignment="1">
      <alignment horizontal="distributed" vertical="center"/>
    </xf>
    <xf numFmtId="0" fontId="4" fillId="0" borderId="84" xfId="0" applyFont="1" applyBorder="1" applyAlignment="1">
      <alignment horizontal="distributed" vertical="center"/>
    </xf>
    <xf numFmtId="0" fontId="4" fillId="0" borderId="1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182" fontId="4" fillId="0" borderId="89" xfId="0" applyNumberFormat="1" applyFont="1" applyBorder="1" applyAlignment="1">
      <alignment vertical="center"/>
    </xf>
    <xf numFmtId="182" fontId="4" fillId="0" borderId="71" xfId="0" applyNumberFormat="1" applyFont="1" applyBorder="1" applyAlignment="1">
      <alignment vertical="center"/>
    </xf>
    <xf numFmtId="182" fontId="4" fillId="0" borderId="120" xfId="0" applyNumberFormat="1" applyFont="1" applyBorder="1"/>
    <xf numFmtId="0" fontId="4" fillId="0" borderId="52" xfId="0" applyFont="1" applyBorder="1" applyAlignment="1">
      <alignment horizontal="right" vertical="center"/>
    </xf>
    <xf numFmtId="0" fontId="4" fillId="0" borderId="49" xfId="0" applyFont="1" applyBorder="1" applyAlignment="1">
      <alignment horizontal="right" vertical="center"/>
    </xf>
    <xf numFmtId="0" fontId="4" fillId="0" borderId="117" xfId="0" applyFont="1" applyBorder="1" applyAlignment="1">
      <alignment horizontal="right"/>
    </xf>
    <xf numFmtId="182" fontId="4" fillId="0" borderId="35" xfId="0" applyNumberFormat="1" applyFont="1" applyBorder="1" applyAlignment="1">
      <alignment vertical="center"/>
    </xf>
    <xf numFmtId="182" fontId="4" fillId="0" borderId="36" xfId="0" applyNumberFormat="1" applyFont="1" applyBorder="1" applyAlignment="1">
      <alignment vertical="center"/>
    </xf>
    <xf numFmtId="182" fontId="4" fillId="0" borderId="37" xfId="0" applyNumberFormat="1" applyFont="1" applyBorder="1"/>
    <xf numFmtId="0" fontId="9" fillId="0" borderId="92" xfId="0" applyFont="1" applyBorder="1" applyAlignment="1">
      <alignment vertical="center"/>
    </xf>
    <xf numFmtId="182" fontId="4" fillId="0" borderId="52" xfId="0" applyNumberFormat="1" applyFont="1" applyBorder="1" applyAlignment="1">
      <alignment vertical="center"/>
    </xf>
    <xf numFmtId="182" fontId="4" fillId="0" borderId="49" xfId="0" applyNumberFormat="1" applyFont="1" applyBorder="1" applyAlignment="1">
      <alignment vertical="center"/>
    </xf>
    <xf numFmtId="182" fontId="4" fillId="0" borderId="117" xfId="0" applyNumberFormat="1" applyFont="1" applyBorder="1"/>
    <xf numFmtId="0" fontId="4" fillId="0" borderId="2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/>
    <xf numFmtId="0" fontId="5" fillId="0" borderId="83" xfId="0" applyFont="1" applyFill="1" applyBorder="1" applyAlignment="1">
      <alignment horizontal="center" vertical="center"/>
    </xf>
    <xf numFmtId="0" fontId="4" fillId="0" borderId="133" xfId="0" applyFont="1" applyBorder="1" applyAlignment="1">
      <alignment horizontal="distributed" vertical="center"/>
    </xf>
    <xf numFmtId="0" fontId="4" fillId="0" borderId="133" xfId="0" applyFont="1" applyBorder="1" applyAlignment="1">
      <alignment vertical="center"/>
    </xf>
    <xf numFmtId="0" fontId="4" fillId="0" borderId="133" xfId="0" applyFont="1" applyBorder="1" applyAlignment="1">
      <alignment horizontal="center" vertical="center"/>
    </xf>
    <xf numFmtId="0" fontId="5" fillId="0" borderId="133" xfId="0" applyFont="1" applyFill="1" applyBorder="1" applyAlignment="1">
      <alignment horizontal="center" vertical="center"/>
    </xf>
    <xf numFmtId="0" fontId="4" fillId="0" borderId="123" xfId="0" applyFont="1" applyBorder="1" applyAlignment="1">
      <alignment horizontal="distributed" vertical="center"/>
    </xf>
    <xf numFmtId="182" fontId="4" fillId="0" borderId="19" xfId="0" applyNumberFormat="1" applyFont="1" applyBorder="1" applyAlignment="1">
      <alignment vertical="center"/>
    </xf>
    <xf numFmtId="182" fontId="4" fillId="0" borderId="32" xfId="0" applyNumberFormat="1" applyFont="1" applyBorder="1" applyAlignment="1">
      <alignment vertical="center"/>
    </xf>
    <xf numFmtId="182" fontId="4" fillId="0" borderId="33" xfId="0" applyNumberFormat="1" applyFont="1" applyBorder="1"/>
    <xf numFmtId="0" fontId="23" fillId="0" borderId="98" xfId="0" applyFont="1" applyBorder="1" applyAlignment="1">
      <alignment horizontal="distributed" vertical="center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21" xfId="0" applyFont="1" applyBorder="1" applyAlignment="1">
      <alignment horizontal="center" vertical="center"/>
    </xf>
    <xf numFmtId="0" fontId="15" fillId="0" borderId="122" xfId="0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117" xfId="0" applyNumberFormat="1" applyFont="1" applyBorder="1" applyAlignment="1">
      <alignment horizontal="center" vertical="center"/>
    </xf>
    <xf numFmtId="176" fontId="10" fillId="0" borderId="37" xfId="0" applyNumberFormat="1" applyFont="1" applyBorder="1" applyAlignment="1">
      <alignment horizontal="center" vertical="center"/>
    </xf>
    <xf numFmtId="176" fontId="10" fillId="0" borderId="33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176" fontId="9" fillId="0" borderId="0" xfId="0" applyNumberFormat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9" fillId="0" borderId="23" xfId="1" applyFont="1" applyBorder="1" applyAlignment="1">
      <alignment horizontal="center" vertical="center"/>
    </xf>
    <xf numFmtId="38" fontId="9" fillId="0" borderId="17" xfId="1" applyFont="1" applyBorder="1" applyAlignment="1">
      <alignment horizontal="center" vertical="center"/>
    </xf>
    <xf numFmtId="38" fontId="9" fillId="0" borderId="16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10" fillId="0" borderId="29" xfId="0" applyNumberFormat="1" applyFont="1" applyBorder="1" applyAlignment="1">
      <alignment horizontal="left" vertical="center"/>
    </xf>
    <xf numFmtId="176" fontId="10" fillId="0" borderId="0" xfId="0" applyNumberFormat="1" applyFont="1" applyBorder="1" applyAlignment="1">
      <alignment horizontal="left" vertical="center"/>
    </xf>
    <xf numFmtId="178" fontId="3" fillId="0" borderId="5" xfId="0" applyNumberFormat="1" applyFont="1" applyBorder="1" applyAlignment="1">
      <alignment horizontal="distributed" vertical="center"/>
    </xf>
    <xf numFmtId="178" fontId="3" fillId="0" borderId="6" xfId="0" applyNumberFormat="1" applyFont="1" applyBorder="1" applyAlignment="1">
      <alignment horizontal="distributed" vertical="center"/>
    </xf>
    <xf numFmtId="178" fontId="13" fillId="0" borderId="61" xfId="0" applyNumberFormat="1" applyFont="1" applyBorder="1" applyAlignment="1">
      <alignment horizontal="center"/>
    </xf>
    <xf numFmtId="178" fontId="13" fillId="0" borderId="63" xfId="0" applyNumberFormat="1" applyFont="1" applyBorder="1" applyAlignment="1">
      <alignment horizontal="center"/>
    </xf>
    <xf numFmtId="178" fontId="13" fillId="0" borderId="77" xfId="0" applyNumberFormat="1" applyFont="1" applyBorder="1" applyAlignment="1">
      <alignment horizontal="center" vertical="center"/>
    </xf>
    <xf numFmtId="178" fontId="13" fillId="0" borderId="3" xfId="0" applyNumberFormat="1" applyFont="1" applyBorder="1" applyAlignment="1">
      <alignment horizontal="center" vertical="center"/>
    </xf>
    <xf numFmtId="178" fontId="13" fillId="0" borderId="4" xfId="0" applyNumberFormat="1" applyFont="1" applyBorder="1" applyAlignment="1">
      <alignment horizontal="center"/>
    </xf>
    <xf numFmtId="178" fontId="13" fillId="0" borderId="51" xfId="0" applyNumberFormat="1" applyFont="1" applyBorder="1" applyAlignment="1">
      <alignment horizontal="center"/>
    </xf>
    <xf numFmtId="178" fontId="17" fillId="0" borderId="5" xfId="0" applyNumberFormat="1" applyFont="1" applyBorder="1" applyAlignment="1">
      <alignment horizontal="center" vertical="center"/>
    </xf>
    <xf numFmtId="178" fontId="17" fillId="0" borderId="7" xfId="0" applyNumberFormat="1" applyFont="1" applyBorder="1" applyAlignment="1">
      <alignment horizontal="center" vertical="center"/>
    </xf>
    <xf numFmtId="178" fontId="13" fillId="0" borderId="61" xfId="0" applyNumberFormat="1" applyFont="1" applyBorder="1" applyAlignment="1">
      <alignment horizontal="center" vertical="center"/>
    </xf>
    <xf numFmtId="178" fontId="13" fillId="0" borderId="63" xfId="0" applyNumberFormat="1" applyFont="1" applyBorder="1" applyAlignment="1">
      <alignment horizontal="center" vertical="center"/>
    </xf>
    <xf numFmtId="178" fontId="13" fillId="0" borderId="4" xfId="0" applyNumberFormat="1" applyFont="1" applyBorder="1" applyAlignment="1">
      <alignment horizontal="center" vertical="center"/>
    </xf>
    <xf numFmtId="178" fontId="13" fillId="0" borderId="51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/>
    </xf>
    <xf numFmtId="179" fontId="4" fillId="0" borderId="2" xfId="0" applyNumberFormat="1" applyFont="1" applyBorder="1" applyAlignment="1">
      <alignment horizontal="right"/>
    </xf>
    <xf numFmtId="0" fontId="0" fillId="0" borderId="52" xfId="0" applyBorder="1" applyAlignment="1"/>
    <xf numFmtId="179" fontId="4" fillId="0" borderId="18" xfId="0" applyNumberFormat="1" applyFont="1" applyBorder="1" applyAlignment="1">
      <alignment horizontal="right"/>
    </xf>
    <xf numFmtId="0" fontId="0" fillId="0" borderId="53" xfId="0" applyBorder="1" applyAlignment="1"/>
    <xf numFmtId="178" fontId="4" fillId="0" borderId="62" xfId="0" applyNumberFormat="1" applyFont="1" applyBorder="1" applyAlignment="1">
      <alignment horizontal="center"/>
    </xf>
    <xf numFmtId="0" fontId="0" fillId="0" borderId="81" xfId="0" applyBorder="1" applyAlignment="1">
      <alignment horizontal="center" vertical="center"/>
    </xf>
    <xf numFmtId="178" fontId="13" fillId="0" borderId="48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0" fillId="0" borderId="35" xfId="0" applyBorder="1"/>
    <xf numFmtId="0" fontId="4" fillId="0" borderId="34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5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88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3" borderId="119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2" borderId="119" xfId="0" applyFont="1" applyFill="1" applyBorder="1" applyAlignment="1">
      <alignment horizontal="center" vertical="center"/>
    </xf>
    <xf numFmtId="0" fontId="4" fillId="0" borderId="123" xfId="0" applyFont="1" applyBorder="1" applyAlignment="1">
      <alignment horizontal="center" vertical="center"/>
    </xf>
    <xf numFmtId="0" fontId="4" fillId="0" borderId="132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4" fillId="0" borderId="85" xfId="0" applyFont="1" applyBorder="1" applyAlignment="1">
      <alignment horizontal="distributed" vertical="center"/>
    </xf>
    <xf numFmtId="0" fontId="23" fillId="0" borderId="84" xfId="0" applyFont="1" applyBorder="1" applyAlignment="1">
      <alignment horizontal="distributed" vertical="center"/>
    </xf>
    <xf numFmtId="0" fontId="4" fillId="0" borderId="81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0" borderId="84" xfId="0" applyFont="1" applyBorder="1" applyAlignment="1">
      <alignment horizontal="distributed" vertical="center"/>
    </xf>
    <xf numFmtId="0" fontId="4" fillId="0" borderId="87" xfId="0" applyFont="1" applyBorder="1" applyAlignment="1">
      <alignment horizontal="distributed" vertical="center"/>
    </xf>
    <xf numFmtId="0" fontId="4" fillId="0" borderId="55" xfId="0" applyFont="1" applyBorder="1" applyAlignment="1">
      <alignment horizontal="distributed" vertical="center"/>
    </xf>
    <xf numFmtId="0" fontId="4" fillId="0" borderId="127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128" xfId="0" applyFont="1" applyBorder="1" applyAlignment="1">
      <alignment horizontal="center" vertical="center"/>
    </xf>
    <xf numFmtId="0" fontId="4" fillId="0" borderId="125" xfId="0" applyFont="1" applyBorder="1" applyAlignment="1">
      <alignment horizontal="distributed" vertical="center"/>
    </xf>
    <xf numFmtId="0" fontId="4" fillId="0" borderId="126" xfId="0" applyFont="1" applyBorder="1" applyAlignment="1">
      <alignment horizontal="distributed" vertical="center"/>
    </xf>
    <xf numFmtId="0" fontId="23" fillId="0" borderId="87" xfId="0" applyFont="1" applyBorder="1" applyAlignment="1">
      <alignment horizontal="distributed" vertical="center"/>
    </xf>
    <xf numFmtId="0" fontId="23" fillId="0" borderId="55" xfId="0" applyFont="1" applyBorder="1" applyAlignment="1">
      <alignment horizontal="distributed" vertical="center"/>
    </xf>
    <xf numFmtId="0" fontId="4" fillId="0" borderId="129" xfId="0" applyFont="1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1" fillId="0" borderId="84" xfId="0" applyFont="1" applyBorder="1" applyAlignment="1">
      <alignment horizontal="distributed" vertical="center"/>
    </xf>
    <xf numFmtId="0" fontId="21" fillId="0" borderId="87" xfId="0" applyFont="1" applyBorder="1" applyAlignment="1">
      <alignment horizontal="distributed" vertical="center"/>
    </xf>
    <xf numFmtId="0" fontId="21" fillId="0" borderId="55" xfId="0" applyFont="1" applyBorder="1" applyAlignment="1">
      <alignment horizontal="distributed" vertical="center"/>
    </xf>
    <xf numFmtId="0" fontId="4" fillId="0" borderId="74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2" xfId="0" applyFont="1" applyBorder="1" applyAlignment="1">
      <alignment horizontal="distributed" vertical="center"/>
    </xf>
    <xf numFmtId="0" fontId="4" fillId="0" borderId="84" xfId="0" applyFont="1" applyBorder="1" applyAlignment="1">
      <alignment horizontal="center" vertical="center"/>
    </xf>
    <xf numFmtId="0" fontId="4" fillId="0" borderId="130" xfId="0" applyFont="1" applyBorder="1" applyAlignment="1">
      <alignment horizontal="distributed" vertical="center"/>
    </xf>
    <xf numFmtId="0" fontId="4" fillId="0" borderId="102" xfId="0" applyFont="1" applyBorder="1" applyAlignment="1">
      <alignment horizontal="distributed" vertical="center"/>
    </xf>
    <xf numFmtId="0" fontId="4" fillId="0" borderId="101" xfId="0" applyFont="1" applyBorder="1" applyAlignment="1">
      <alignment horizontal="distributed" vertical="center"/>
    </xf>
    <xf numFmtId="0" fontId="4" fillId="0" borderId="87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4" fillId="0" borderId="84" xfId="0" applyFont="1" applyBorder="1" applyAlignment="1">
      <alignment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1" fillId="0" borderId="105" xfId="0" applyFont="1" applyBorder="1" applyAlignment="1">
      <alignment horizontal="distributed" vertical="center"/>
    </xf>
    <xf numFmtId="0" fontId="21" fillId="0" borderId="131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04;&#31639;&#36039;&#26009;&#65288;21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04;&#31639;&#36039;&#26009;&#65288;&#65298;&#65296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04;&#31639;&#36039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２０年度収支計算書"/>
      <sheetName val="貸借対照表"/>
      <sheetName val="主要科目明細書"/>
      <sheetName val="監査報告"/>
      <sheetName val="２１年度収支予算案"/>
      <sheetName val="組合費内訳表 (本部)"/>
      <sheetName val="組合費内訳表（防府）"/>
      <sheetName val="組合費内訳表（岩国）"/>
      <sheetName val="組合費"/>
      <sheetName val="組合員名簿１"/>
      <sheetName val="組合員名簿２"/>
      <sheetName val="組合員名簿３"/>
      <sheetName val="補助金"/>
      <sheetName val="予算案の算出方法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D7">
            <v>5794</v>
          </cell>
        </row>
        <row r="8">
          <cell r="D8">
            <v>14411760</v>
          </cell>
        </row>
        <row r="9">
          <cell r="D9">
            <v>100000</v>
          </cell>
        </row>
        <row r="10">
          <cell r="D10">
            <v>1171000</v>
          </cell>
        </row>
        <row r="15">
          <cell r="D15">
            <v>5586000</v>
          </cell>
        </row>
        <row r="16">
          <cell r="D16">
            <v>4480000</v>
          </cell>
        </row>
        <row r="18">
          <cell r="D18">
            <v>930000</v>
          </cell>
        </row>
        <row r="19">
          <cell r="D19">
            <v>475000</v>
          </cell>
        </row>
        <row r="20">
          <cell r="D20">
            <v>600000</v>
          </cell>
        </row>
        <row r="21">
          <cell r="D21">
            <v>500000</v>
          </cell>
        </row>
        <row r="22">
          <cell r="D22">
            <v>500000</v>
          </cell>
        </row>
        <row r="23">
          <cell r="D23">
            <v>100000</v>
          </cell>
        </row>
        <row r="25">
          <cell r="D25">
            <v>100000</v>
          </cell>
        </row>
        <row r="26">
          <cell r="D26">
            <v>245000</v>
          </cell>
        </row>
        <row r="27">
          <cell r="D27">
            <v>600000</v>
          </cell>
        </row>
        <row r="28">
          <cell r="D28">
            <v>0</v>
          </cell>
        </row>
        <row r="29">
          <cell r="D29">
            <v>1472554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1９年度収支計算書"/>
      <sheetName val="貸借対照表"/>
      <sheetName val="主要科目明細書"/>
      <sheetName val="監査報告"/>
      <sheetName val="２０年度収支予算案"/>
      <sheetName val="組合費内訳表 (本部)"/>
      <sheetName val="組合費内訳表（防府）"/>
      <sheetName val="組合費内訳表（岩国）"/>
      <sheetName val="組合費"/>
      <sheetName val="組合員名簿１"/>
      <sheetName val="組合員名簿２"/>
      <sheetName val="組合員名簿３"/>
      <sheetName val="補助金"/>
      <sheetName val="予算案の算出方法"/>
    </sheetNames>
    <sheetDataSet>
      <sheetData sheetId="0"/>
      <sheetData sheetId="1"/>
      <sheetData sheetId="2"/>
      <sheetData sheetId="3"/>
      <sheetData sheetId="4"/>
      <sheetData sheetId="5"/>
      <sheetData sheetId="6">
        <row r="19">
          <cell r="D19">
            <v>100000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９年度収支予算案"/>
      <sheetName val="表紙"/>
      <sheetName val="目次"/>
      <sheetName val="事業活動報告（平成15年度）"/>
      <sheetName val="14年度収支計算"/>
      <sheetName val="貸借対照表"/>
      <sheetName val="主要科目明細書"/>
      <sheetName val="監査報告"/>
      <sheetName val="14年度予算案"/>
      <sheetName val="組合費内訳表 (2)"/>
      <sheetName val="組合費"/>
      <sheetName val="組合員名簿１"/>
      <sheetName val="組合員名簿２"/>
      <sheetName val="組合員名簿３"/>
      <sheetName val="補助金"/>
      <sheetName val="予算案の算出方法"/>
      <sheetName val="14年度収支計算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F7">
            <v>800</v>
          </cell>
        </row>
        <row r="12">
          <cell r="F12">
            <v>162.38999999999999</v>
          </cell>
        </row>
        <row r="25">
          <cell r="D25">
            <v>1365</v>
          </cell>
        </row>
        <row r="47">
          <cell r="D47">
            <v>1344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48"/>
  <sheetViews>
    <sheetView tabSelected="1" topLeftCell="A7" workbookViewId="0">
      <selection activeCell="E25" sqref="E25"/>
    </sheetView>
  </sheetViews>
  <sheetFormatPr defaultRowHeight="13.5"/>
  <cols>
    <col min="2" max="2" width="12.5" customWidth="1"/>
    <col min="3" max="3" width="6.125" customWidth="1"/>
    <col min="4" max="4" width="5.625" customWidth="1"/>
    <col min="5" max="5" width="11.625" customWidth="1"/>
    <col min="6" max="7" width="6.625" customWidth="1"/>
    <col min="8" max="8" width="6.75" customWidth="1"/>
  </cols>
  <sheetData>
    <row r="7" spans="1:10" ht="35.25">
      <c r="A7" s="370" t="s">
        <v>379</v>
      </c>
      <c r="B7" s="370"/>
      <c r="C7" s="370"/>
      <c r="D7" s="370"/>
      <c r="E7" s="370"/>
      <c r="F7" s="370"/>
      <c r="G7" s="370"/>
      <c r="H7" s="370"/>
      <c r="I7" s="370"/>
      <c r="J7" s="370"/>
    </row>
    <row r="15" spans="1:10" s="96" customFormat="1" ht="18.75"/>
    <row r="16" spans="1:10" s="96" customFormat="1" ht="18.75"/>
    <row r="23" spans="3:7" ht="18.75">
      <c r="C23" s="98" t="s">
        <v>92</v>
      </c>
      <c r="D23" s="96"/>
      <c r="E23" s="97" t="s">
        <v>380</v>
      </c>
      <c r="F23" s="99"/>
      <c r="G23" s="99"/>
    </row>
    <row r="24" spans="3:7" ht="18.75">
      <c r="C24" s="98" t="s">
        <v>93</v>
      </c>
      <c r="D24" s="96"/>
      <c r="E24" s="97" t="s">
        <v>381</v>
      </c>
      <c r="F24" s="99"/>
      <c r="G24" s="99"/>
    </row>
    <row r="48" spans="1:10" ht="21">
      <c r="A48" s="371" t="s">
        <v>94</v>
      </c>
      <c r="B48" s="371"/>
      <c r="C48" s="371"/>
      <c r="D48" s="371"/>
      <c r="E48" s="371"/>
      <c r="F48" s="371"/>
      <c r="G48" s="371"/>
      <c r="H48" s="371"/>
      <c r="I48" s="371"/>
      <c r="J48" s="371"/>
    </row>
  </sheetData>
  <mergeCells count="2">
    <mergeCell ref="A7:J7"/>
    <mergeCell ref="A48:J48"/>
  </mergeCells>
  <phoneticPr fontId="2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5" sqref="I25"/>
    </sheetView>
  </sheetViews>
  <sheetFormatPr defaultRowHeight="23.1" customHeight="1"/>
  <cols>
    <col min="1" max="1" width="25.625" style="7" customWidth="1"/>
    <col min="2" max="2" width="7.5" style="3" customWidth="1"/>
    <col min="3" max="3" width="5" style="3" customWidth="1"/>
    <col min="4" max="4" width="6" style="3" customWidth="1"/>
    <col min="5" max="5" width="4.75" style="3" customWidth="1"/>
    <col min="6" max="6" width="5.75" style="3" customWidth="1"/>
    <col min="7" max="7" width="3.375" style="3" customWidth="1"/>
    <col min="8" max="8" width="8.125" style="3" customWidth="1"/>
    <col min="9" max="9" width="13" style="3" customWidth="1"/>
    <col min="10" max="10" width="9.25" style="3" customWidth="1"/>
    <col min="11" max="16384" width="9" style="3"/>
  </cols>
  <sheetData>
    <row r="1" spans="1:9" ht="23.1" customHeight="1">
      <c r="A1" s="1" t="s">
        <v>327</v>
      </c>
      <c r="B1" s="2"/>
      <c r="C1" s="34"/>
      <c r="D1" s="34"/>
      <c r="E1" s="34"/>
      <c r="F1" s="2"/>
      <c r="G1" s="2"/>
      <c r="H1" s="2"/>
      <c r="I1" s="2"/>
    </row>
    <row r="2" spans="1:9" ht="23.1" customHeight="1">
      <c r="A2" s="4" t="str">
        <f>'組合費内訳表（防府）'!A2:I2</f>
        <v>平成23年４月１日現在</v>
      </c>
      <c r="B2" s="5"/>
      <c r="C2" s="5"/>
      <c r="D2" s="5"/>
      <c r="E2" s="5"/>
      <c r="F2" s="5"/>
      <c r="G2" s="5"/>
      <c r="H2" s="5"/>
      <c r="I2" s="5"/>
    </row>
    <row r="3" spans="1:9" ht="23.1" customHeight="1" thickBot="1">
      <c r="A3" s="3"/>
      <c r="H3" s="6"/>
      <c r="I3" s="180" t="s">
        <v>199</v>
      </c>
    </row>
    <row r="4" spans="1:9" ht="23.1" customHeight="1">
      <c r="A4" s="390" t="s">
        <v>296</v>
      </c>
      <c r="B4" s="392" t="s">
        <v>321</v>
      </c>
      <c r="C4" s="393"/>
      <c r="D4" s="394" t="s">
        <v>322</v>
      </c>
      <c r="E4" s="156" t="s">
        <v>299</v>
      </c>
      <c r="F4" s="126" t="s">
        <v>300</v>
      </c>
      <c r="G4" s="400" t="s">
        <v>194</v>
      </c>
      <c r="H4" s="410"/>
      <c r="I4" s="181"/>
    </row>
    <row r="5" spans="1:9" ht="23.1" customHeight="1">
      <c r="A5" s="391"/>
      <c r="B5" s="396" t="s">
        <v>301</v>
      </c>
      <c r="C5" s="397"/>
      <c r="D5" s="395"/>
      <c r="E5" s="157" t="s">
        <v>302</v>
      </c>
      <c r="F5" s="129" t="s">
        <v>303</v>
      </c>
      <c r="G5" s="411" t="s">
        <v>193</v>
      </c>
      <c r="H5" s="412"/>
      <c r="I5" s="171" t="s">
        <v>165</v>
      </c>
    </row>
    <row r="6" spans="1:9" ht="23.1" customHeight="1">
      <c r="A6" s="19" t="s">
        <v>140</v>
      </c>
      <c r="B6" s="8" t="s">
        <v>190</v>
      </c>
      <c r="C6" s="8" t="s">
        <v>142</v>
      </c>
      <c r="D6" s="8" t="s">
        <v>190</v>
      </c>
      <c r="E6" s="8" t="s">
        <v>190</v>
      </c>
      <c r="F6" s="8" t="s">
        <v>190</v>
      </c>
      <c r="G6" s="9"/>
      <c r="H6" s="173" t="s">
        <v>143</v>
      </c>
      <c r="I6" s="158" t="s">
        <v>12</v>
      </c>
    </row>
    <row r="7" spans="1:9" ht="23.1" customHeight="1">
      <c r="A7" s="174" t="s">
        <v>206</v>
      </c>
      <c r="B7" s="21">
        <v>2906</v>
      </c>
      <c r="C7" s="12"/>
      <c r="D7" s="12">
        <v>1412</v>
      </c>
      <c r="E7" s="12"/>
      <c r="F7" s="12"/>
      <c r="G7" s="159"/>
      <c r="H7" s="175">
        <v>17000</v>
      </c>
      <c r="I7" s="158">
        <v>49380</v>
      </c>
    </row>
    <row r="8" spans="1:9" ht="23.1" customHeight="1">
      <c r="A8" s="19" t="s">
        <v>225</v>
      </c>
      <c r="B8" s="12">
        <v>2060</v>
      </c>
      <c r="C8" s="10"/>
      <c r="D8" s="10"/>
      <c r="E8" s="12"/>
      <c r="F8" s="10"/>
      <c r="G8" s="159"/>
      <c r="H8" s="176">
        <v>3000</v>
      </c>
      <c r="I8" s="158">
        <f t="shared" ref="I8:I14" si="0">TRUNC((B8*7.5)+(C8*4)+(D8*7.5)+(E8*4)+(F8*7.5)+H8,-1)</f>
        <v>18450</v>
      </c>
    </row>
    <row r="9" spans="1:9" ht="23.1" customHeight="1">
      <c r="A9" s="19" t="s">
        <v>233</v>
      </c>
      <c r="B9" s="12"/>
      <c r="C9" s="12"/>
      <c r="D9" s="12"/>
      <c r="E9" s="12"/>
      <c r="F9" s="12"/>
      <c r="G9" s="159"/>
      <c r="H9" s="176">
        <v>10000</v>
      </c>
      <c r="I9" s="158">
        <f t="shared" si="0"/>
        <v>10000</v>
      </c>
    </row>
    <row r="10" spans="1:9" ht="23.1" customHeight="1">
      <c r="A10" s="19" t="s">
        <v>323</v>
      </c>
      <c r="B10" s="12"/>
      <c r="C10" s="12"/>
      <c r="D10" s="12"/>
      <c r="E10" s="12"/>
      <c r="F10" s="12"/>
      <c r="G10" s="159"/>
      <c r="H10" s="176">
        <v>10000</v>
      </c>
      <c r="I10" s="158">
        <f t="shared" si="0"/>
        <v>10000</v>
      </c>
    </row>
    <row r="11" spans="1:9" ht="23.1" customHeight="1">
      <c r="A11" s="19" t="s">
        <v>234</v>
      </c>
      <c r="B11" s="12"/>
      <c r="C11" s="12"/>
      <c r="D11" s="10"/>
      <c r="E11" s="10"/>
      <c r="F11" s="10"/>
      <c r="G11" s="11"/>
      <c r="H11" s="176">
        <v>10000</v>
      </c>
      <c r="I11" s="158">
        <f t="shared" si="0"/>
        <v>10000</v>
      </c>
    </row>
    <row r="12" spans="1:9" ht="23.1" customHeight="1">
      <c r="A12" s="19" t="s">
        <v>231</v>
      </c>
      <c r="B12" s="12"/>
      <c r="C12" s="10"/>
      <c r="D12" s="10"/>
      <c r="E12" s="12"/>
      <c r="F12" s="12"/>
      <c r="G12" s="159"/>
      <c r="H12" s="176">
        <v>10000</v>
      </c>
      <c r="I12" s="158">
        <f t="shared" si="0"/>
        <v>10000</v>
      </c>
    </row>
    <row r="13" spans="1:9" ht="23.1" customHeight="1">
      <c r="A13" s="19" t="s">
        <v>324</v>
      </c>
      <c r="B13" s="12"/>
      <c r="C13" s="12"/>
      <c r="D13" s="12"/>
      <c r="E13" s="12"/>
      <c r="F13" s="12"/>
      <c r="G13" s="159"/>
      <c r="H13" s="176">
        <v>10000</v>
      </c>
      <c r="I13" s="158">
        <f t="shared" si="0"/>
        <v>10000</v>
      </c>
    </row>
    <row r="14" spans="1:9" ht="23.1" customHeight="1">
      <c r="A14" s="177" t="s">
        <v>325</v>
      </c>
      <c r="B14" s="12">
        <v>240</v>
      </c>
      <c r="C14" s="12"/>
      <c r="D14" s="12"/>
      <c r="E14" s="12"/>
      <c r="F14" s="12"/>
      <c r="G14" s="159"/>
      <c r="H14" s="176">
        <v>2000</v>
      </c>
      <c r="I14" s="158">
        <f t="shared" si="0"/>
        <v>3800</v>
      </c>
    </row>
    <row r="15" spans="1:9" ht="23.1" customHeight="1">
      <c r="A15" s="19" t="s">
        <v>224</v>
      </c>
      <c r="B15" s="12"/>
      <c r="C15" s="12">
        <v>19</v>
      </c>
      <c r="D15" s="12"/>
      <c r="E15" s="12"/>
      <c r="F15" s="12"/>
      <c r="G15" s="159"/>
      <c r="H15" s="176"/>
      <c r="I15" s="158">
        <v>500</v>
      </c>
    </row>
    <row r="16" spans="1:9" ht="23.1" customHeight="1">
      <c r="A16" s="19" t="s">
        <v>326</v>
      </c>
      <c r="B16" s="12"/>
      <c r="C16" s="12">
        <v>4</v>
      </c>
      <c r="D16" s="12"/>
      <c r="E16" s="12"/>
      <c r="F16" s="12"/>
      <c r="G16" s="159"/>
      <c r="H16" s="176"/>
      <c r="I16" s="158">
        <v>500</v>
      </c>
    </row>
    <row r="17" spans="1:9" ht="23.1" customHeight="1">
      <c r="A17" s="19" t="s">
        <v>223</v>
      </c>
      <c r="B17" s="12"/>
      <c r="C17" s="12">
        <v>10</v>
      </c>
      <c r="D17" s="12"/>
      <c r="E17" s="12"/>
      <c r="F17" s="10"/>
      <c r="G17" s="159"/>
      <c r="H17" s="176"/>
      <c r="I17" s="158">
        <v>500</v>
      </c>
    </row>
    <row r="18" spans="1:9" ht="23.1" customHeight="1">
      <c r="A18" s="19"/>
      <c r="B18" s="12"/>
      <c r="C18" s="12"/>
      <c r="D18" s="12"/>
      <c r="E18" s="12"/>
      <c r="F18" s="10"/>
      <c r="G18" s="159"/>
      <c r="H18" s="176"/>
      <c r="I18" s="158"/>
    </row>
    <row r="19" spans="1:9" ht="23.1" customHeight="1">
      <c r="A19" s="19"/>
      <c r="B19" s="12"/>
      <c r="C19" s="12"/>
      <c r="D19" s="12"/>
      <c r="E19" s="12"/>
      <c r="F19" s="12"/>
      <c r="G19" s="159"/>
      <c r="H19" s="176"/>
      <c r="I19" s="158"/>
    </row>
    <row r="20" spans="1:9" ht="23.1" customHeight="1">
      <c r="A20" s="19"/>
      <c r="B20" s="12"/>
      <c r="C20" s="12"/>
      <c r="D20" s="12"/>
      <c r="E20" s="12"/>
      <c r="F20" s="12"/>
      <c r="G20" s="159"/>
      <c r="H20" s="176"/>
      <c r="I20" s="158"/>
    </row>
    <row r="21" spans="1:9" ht="23.1" customHeight="1">
      <c r="A21" s="19"/>
      <c r="B21" s="12"/>
      <c r="C21" s="12"/>
      <c r="D21" s="12"/>
      <c r="E21" s="12"/>
      <c r="F21" s="12"/>
      <c r="G21" s="159"/>
      <c r="H21" s="176"/>
      <c r="I21" s="158"/>
    </row>
    <row r="22" spans="1:9" ht="23.1" customHeight="1" thickBot="1">
      <c r="A22" s="20"/>
      <c r="B22" s="12"/>
      <c r="C22" s="12"/>
      <c r="D22" s="12"/>
      <c r="E22" s="12"/>
      <c r="F22" s="12"/>
      <c r="G22" s="159"/>
      <c r="H22" s="178"/>
      <c r="I22" s="158"/>
    </row>
    <row r="23" spans="1:9" ht="23.1" customHeight="1" thickBot="1">
      <c r="A23" s="22" t="s">
        <v>188</v>
      </c>
      <c r="B23" s="23">
        <f t="shared" ref="B23:I23" si="1">SUM(B7:B22)</f>
        <v>5206</v>
      </c>
      <c r="C23" s="23">
        <f t="shared" si="1"/>
        <v>33</v>
      </c>
      <c r="D23" s="23">
        <f t="shared" si="1"/>
        <v>1412</v>
      </c>
      <c r="E23" s="23">
        <f t="shared" si="1"/>
        <v>0</v>
      </c>
      <c r="F23" s="23">
        <f t="shared" si="1"/>
        <v>0</v>
      </c>
      <c r="G23" s="161"/>
      <c r="H23" s="179">
        <f t="shared" si="1"/>
        <v>72000</v>
      </c>
      <c r="I23" s="162">
        <f t="shared" si="1"/>
        <v>123130</v>
      </c>
    </row>
    <row r="24" spans="1:9" ht="23.1" customHeight="1">
      <c r="G24" s="409" t="s">
        <v>308</v>
      </c>
      <c r="H24" s="409"/>
      <c r="I24" s="3">
        <f>I23*11</f>
        <v>1354430</v>
      </c>
    </row>
    <row r="25" spans="1:9" ht="23.1" customHeight="1" thickBot="1"/>
    <row r="26" spans="1:9" ht="23.1" customHeight="1">
      <c r="A26" s="398" t="s">
        <v>328</v>
      </c>
      <c r="B26" s="400" t="s">
        <v>306</v>
      </c>
      <c r="C26" s="401"/>
      <c r="D26" s="394" t="s">
        <v>307</v>
      </c>
      <c r="E26" s="156" t="s">
        <v>299</v>
      </c>
      <c r="F26" s="126" t="s">
        <v>300</v>
      </c>
      <c r="G26" s="27" t="s">
        <v>189</v>
      </c>
      <c r="H26" s="26"/>
    </row>
    <row r="27" spans="1:9" ht="23.1" customHeight="1">
      <c r="A27" s="399"/>
      <c r="B27" s="402" t="s">
        <v>301</v>
      </c>
      <c r="C27" s="403"/>
      <c r="D27" s="395"/>
      <c r="E27" s="157" t="s">
        <v>302</v>
      </c>
      <c r="F27" s="129" t="s">
        <v>303</v>
      </c>
      <c r="G27" s="164"/>
      <c r="H27" s="165"/>
    </row>
    <row r="28" spans="1:9" ht="23.1" customHeight="1">
      <c r="A28" s="24" t="s">
        <v>190</v>
      </c>
      <c r="B28" s="28" t="s">
        <v>191</v>
      </c>
      <c r="C28" s="166">
        <v>7.5</v>
      </c>
      <c r="D28" s="167">
        <v>7.5</v>
      </c>
      <c r="E28" s="166">
        <v>4</v>
      </c>
      <c r="F28" s="166">
        <v>7.5</v>
      </c>
      <c r="G28" s="30" t="s">
        <v>191</v>
      </c>
      <c r="H28" s="32">
        <v>500</v>
      </c>
    </row>
    <row r="29" spans="1:9" ht="23.1" customHeight="1" thickBot="1">
      <c r="A29" s="25" t="s">
        <v>164</v>
      </c>
      <c r="B29" s="29" t="s">
        <v>192</v>
      </c>
      <c r="C29" s="168">
        <v>4</v>
      </c>
      <c r="D29" s="169"/>
      <c r="E29" s="168"/>
      <c r="F29" s="168"/>
      <c r="G29" s="31" t="s">
        <v>192</v>
      </c>
      <c r="H29" s="33">
        <v>500</v>
      </c>
    </row>
  </sheetData>
  <mergeCells count="11">
    <mergeCell ref="A4:A5"/>
    <mergeCell ref="B4:C4"/>
    <mergeCell ref="D4:D5"/>
    <mergeCell ref="G4:H4"/>
    <mergeCell ref="B5:C5"/>
    <mergeCell ref="G5:H5"/>
    <mergeCell ref="B26:C26"/>
    <mergeCell ref="D26:D27"/>
    <mergeCell ref="B27:C27"/>
    <mergeCell ref="G24:H24"/>
    <mergeCell ref="A26:A27"/>
  </mergeCells>
  <phoneticPr fontId="2"/>
  <pageMargins left="1.3779527559055118" right="0.39370078740157483" top="0.98425196850393704" bottom="0.98425196850393704" header="0.51181102362204722" footer="0.51181102362204722"/>
  <pageSetup paperSize="9" orientation="portrait" r:id="rId1"/>
  <headerFooter alignWithMargins="0">
    <oddFooter xml:space="preserve">&amp;C15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7" workbookViewId="0">
      <selection activeCell="K32" sqref="K32"/>
    </sheetView>
  </sheetViews>
  <sheetFormatPr defaultRowHeight="20.100000000000001" customHeight="1"/>
  <cols>
    <col min="1" max="1" width="21.25" style="69" customWidth="1"/>
    <col min="2" max="2" width="1.625" style="69" customWidth="1"/>
    <col min="3" max="3" width="23.875" style="69" customWidth="1"/>
    <col min="4" max="5" width="1.625" style="69" customWidth="1"/>
    <col min="6" max="6" width="20.25" style="69" customWidth="1"/>
    <col min="7" max="7" width="1.625" style="69" customWidth="1"/>
    <col min="8" max="8" width="22.875" style="69" customWidth="1"/>
    <col min="9" max="9" width="1.625" style="69" customWidth="1"/>
    <col min="10" max="10" width="19.625" style="69" customWidth="1"/>
    <col min="11" max="11" width="22" style="69" customWidth="1"/>
    <col min="12" max="16384" width="9" style="69"/>
  </cols>
  <sheetData>
    <row r="1" spans="1:9" ht="20.100000000000001" customHeight="1">
      <c r="A1" s="421" t="s">
        <v>54</v>
      </c>
      <c r="B1" s="421"/>
      <c r="C1" s="421"/>
      <c r="D1" s="421"/>
      <c r="E1" s="421"/>
      <c r="F1" s="421"/>
      <c r="G1" s="421"/>
      <c r="H1" s="421"/>
      <c r="I1" s="222"/>
    </row>
    <row r="2" spans="1:9" ht="20.100000000000001" customHeight="1">
      <c r="A2" s="422" t="s">
        <v>397</v>
      </c>
      <c r="B2" s="422"/>
      <c r="C2" s="422"/>
      <c r="D2" s="422"/>
      <c r="E2" s="422"/>
      <c r="F2" s="422"/>
      <c r="G2" s="422"/>
      <c r="H2" s="422"/>
      <c r="I2" s="223"/>
    </row>
    <row r="3" spans="1:9" ht="20.100000000000001" customHeight="1" thickBot="1">
      <c r="F3" s="423"/>
      <c r="G3" s="423"/>
      <c r="H3" s="423"/>
      <c r="I3" s="224"/>
    </row>
    <row r="4" spans="1:9" ht="20.100000000000001" customHeight="1" thickBot="1">
      <c r="A4" s="424" t="s">
        <v>107</v>
      </c>
      <c r="B4" s="425"/>
      <c r="C4" s="425"/>
      <c r="D4" s="318"/>
      <c r="E4" s="275"/>
      <c r="F4" s="426" t="s">
        <v>107</v>
      </c>
      <c r="G4" s="426"/>
      <c r="H4" s="426"/>
      <c r="I4" s="319"/>
    </row>
    <row r="5" spans="1:9" ht="20.100000000000001" customHeight="1">
      <c r="A5" s="420" t="s">
        <v>55</v>
      </c>
      <c r="B5" s="419"/>
      <c r="C5" s="419"/>
      <c r="D5" s="219"/>
      <c r="E5" s="272"/>
      <c r="F5" s="419" t="s">
        <v>161</v>
      </c>
      <c r="G5" s="419"/>
      <c r="H5" s="419"/>
      <c r="I5" s="220"/>
    </row>
    <row r="6" spans="1:9" ht="20.100000000000001" customHeight="1">
      <c r="A6" s="74" t="s">
        <v>145</v>
      </c>
      <c r="B6" s="247"/>
      <c r="C6" s="235" t="s">
        <v>55</v>
      </c>
      <c r="D6" s="245"/>
      <c r="E6" s="273"/>
      <c r="F6" s="110" t="s">
        <v>66</v>
      </c>
      <c r="G6" s="245"/>
      <c r="H6" s="245" t="s">
        <v>83</v>
      </c>
      <c r="I6" s="138"/>
    </row>
    <row r="7" spans="1:9" ht="20.100000000000001" customHeight="1">
      <c r="A7" s="75" t="s">
        <v>146</v>
      </c>
      <c r="B7" s="227"/>
      <c r="C7" s="192" t="s">
        <v>85</v>
      </c>
      <c r="D7" s="192"/>
      <c r="E7" s="273"/>
      <c r="F7" s="111" t="s">
        <v>84</v>
      </c>
      <c r="G7" s="193"/>
      <c r="H7" s="193" t="s">
        <v>89</v>
      </c>
      <c r="I7" s="107"/>
    </row>
    <row r="8" spans="1:9" ht="20.100000000000001" customHeight="1">
      <c r="A8" s="75" t="s">
        <v>56</v>
      </c>
      <c r="B8" s="227"/>
      <c r="C8" s="192" t="s">
        <v>85</v>
      </c>
      <c r="D8" s="192"/>
      <c r="E8" s="273"/>
      <c r="F8" s="416"/>
      <c r="G8" s="416"/>
      <c r="H8" s="418"/>
      <c r="I8" s="221"/>
    </row>
    <row r="9" spans="1:9" ht="20.100000000000001" customHeight="1">
      <c r="A9" s="75" t="s">
        <v>131</v>
      </c>
      <c r="B9" s="227"/>
      <c r="C9" s="192" t="s">
        <v>85</v>
      </c>
      <c r="D9" s="192"/>
      <c r="E9" s="273"/>
      <c r="F9" s="417" t="s">
        <v>69</v>
      </c>
      <c r="G9" s="417"/>
      <c r="H9" s="417"/>
      <c r="I9" s="198"/>
    </row>
    <row r="10" spans="1:9" ht="20.100000000000001" customHeight="1">
      <c r="A10" s="326" t="s">
        <v>407</v>
      </c>
      <c r="B10" s="327"/>
      <c r="C10" s="328" t="s">
        <v>378</v>
      </c>
      <c r="D10" s="192"/>
      <c r="E10" s="273"/>
      <c r="F10" s="112" t="s">
        <v>153</v>
      </c>
      <c r="G10" s="192"/>
      <c r="H10" s="192" t="s">
        <v>69</v>
      </c>
      <c r="I10" s="78"/>
    </row>
    <row r="11" spans="1:9" ht="20.100000000000001" customHeight="1">
      <c r="A11" s="322" t="s">
        <v>136</v>
      </c>
      <c r="B11" s="227"/>
      <c r="C11" s="323" t="s">
        <v>366</v>
      </c>
      <c r="D11" s="192"/>
      <c r="E11" s="273"/>
      <c r="F11" s="112" t="s">
        <v>106</v>
      </c>
      <c r="G11" s="192"/>
      <c r="H11" s="192" t="s">
        <v>90</v>
      </c>
      <c r="I11" s="78"/>
    </row>
    <row r="12" spans="1:9" ht="20.100000000000001" customHeight="1">
      <c r="A12" s="140" t="s">
        <v>137</v>
      </c>
      <c r="B12" s="248"/>
      <c r="C12" s="192" t="s">
        <v>147</v>
      </c>
      <c r="D12" s="192"/>
      <c r="E12" s="272"/>
      <c r="F12" s="112" t="s">
        <v>348</v>
      </c>
      <c r="G12" s="192"/>
      <c r="H12" s="192" t="s">
        <v>90</v>
      </c>
      <c r="I12" s="78"/>
    </row>
    <row r="13" spans="1:9" ht="20.100000000000001" customHeight="1">
      <c r="A13" s="73" t="s">
        <v>84</v>
      </c>
      <c r="B13" s="249"/>
      <c r="C13" s="241" t="s">
        <v>377</v>
      </c>
      <c r="D13" s="241"/>
      <c r="E13" s="272"/>
      <c r="F13" s="112" t="s">
        <v>155</v>
      </c>
      <c r="G13" s="192"/>
      <c r="H13" s="192" t="s">
        <v>345</v>
      </c>
      <c r="I13" s="78"/>
    </row>
    <row r="14" spans="1:9" ht="20.100000000000001" customHeight="1">
      <c r="A14" s="415" t="s">
        <v>57</v>
      </c>
      <c r="B14" s="416"/>
      <c r="C14" s="416"/>
      <c r="D14" s="193"/>
      <c r="E14" s="273"/>
      <c r="F14" s="112" t="s">
        <v>293</v>
      </c>
      <c r="G14" s="192"/>
      <c r="H14" s="192" t="s">
        <v>90</v>
      </c>
      <c r="I14" s="78"/>
    </row>
    <row r="15" spans="1:9" ht="20.100000000000001" customHeight="1">
      <c r="A15" s="75" t="s">
        <v>149</v>
      </c>
      <c r="B15" s="247"/>
      <c r="C15" s="192" t="s">
        <v>148</v>
      </c>
      <c r="D15" s="243"/>
      <c r="E15" s="273"/>
      <c r="F15" s="112" t="s">
        <v>175</v>
      </c>
      <c r="G15" s="192"/>
      <c r="H15" s="192" t="s">
        <v>90</v>
      </c>
      <c r="I15" s="78"/>
    </row>
    <row r="16" spans="1:9" ht="20.100000000000001" customHeight="1">
      <c r="A16" s="75" t="s">
        <v>329</v>
      </c>
      <c r="B16" s="227"/>
      <c r="C16" s="192" t="s">
        <v>167</v>
      </c>
      <c r="D16" s="192"/>
      <c r="E16" s="273"/>
      <c r="F16" s="112" t="s">
        <v>64</v>
      </c>
      <c r="G16" s="192"/>
      <c r="H16" s="192" t="s">
        <v>90</v>
      </c>
      <c r="I16" s="78"/>
    </row>
    <row r="17" spans="1:9" ht="20.100000000000001" customHeight="1">
      <c r="A17" s="77" t="s">
        <v>84</v>
      </c>
      <c r="B17" s="249"/>
      <c r="C17" s="242" t="s">
        <v>86</v>
      </c>
      <c r="D17" s="241"/>
      <c r="E17" s="272"/>
      <c r="F17" s="112" t="s">
        <v>159</v>
      </c>
      <c r="G17" s="192"/>
      <c r="H17" s="192" t="s">
        <v>332</v>
      </c>
      <c r="I17" s="78"/>
    </row>
    <row r="18" spans="1:9" ht="20.100000000000001" customHeight="1">
      <c r="A18" s="415" t="s">
        <v>58</v>
      </c>
      <c r="B18" s="416"/>
      <c r="C18" s="416"/>
      <c r="D18" s="193"/>
      <c r="E18" s="272"/>
      <c r="F18" s="112" t="s">
        <v>156</v>
      </c>
      <c r="G18" s="192"/>
      <c r="H18" s="192" t="s">
        <v>100</v>
      </c>
      <c r="I18" s="78"/>
    </row>
    <row r="19" spans="1:9" ht="20.100000000000001" customHeight="1">
      <c r="A19" s="76" t="s">
        <v>169</v>
      </c>
      <c r="B19" s="247"/>
      <c r="C19" s="243" t="s">
        <v>61</v>
      </c>
      <c r="D19" s="243"/>
      <c r="E19" s="273"/>
      <c r="F19" s="112" t="s">
        <v>157</v>
      </c>
      <c r="G19" s="192"/>
      <c r="H19" s="192" t="s">
        <v>37</v>
      </c>
      <c r="I19" s="78"/>
    </row>
    <row r="20" spans="1:9" ht="20.100000000000001" customHeight="1">
      <c r="A20" s="75" t="s">
        <v>151</v>
      </c>
      <c r="B20" s="227"/>
      <c r="C20" s="192" t="s">
        <v>85</v>
      </c>
      <c r="D20" s="192"/>
      <c r="E20" s="273"/>
      <c r="F20" s="331" t="s">
        <v>423</v>
      </c>
      <c r="G20" s="192"/>
      <c r="H20" s="192" t="s">
        <v>99</v>
      </c>
      <c r="I20" s="78"/>
    </row>
    <row r="21" spans="1:9" ht="20.100000000000001" customHeight="1">
      <c r="A21" s="140" t="s">
        <v>347</v>
      </c>
      <c r="B21" s="248"/>
      <c r="C21" s="192" t="s">
        <v>85</v>
      </c>
      <c r="D21" s="192"/>
      <c r="E21" s="273"/>
      <c r="F21" s="112" t="s">
        <v>158</v>
      </c>
      <c r="G21" s="192"/>
      <c r="H21" s="192" t="s">
        <v>105</v>
      </c>
      <c r="I21" s="78"/>
    </row>
    <row r="22" spans="1:9" ht="20.100000000000001" customHeight="1">
      <c r="A22" s="140" t="s">
        <v>353</v>
      </c>
      <c r="B22" s="248"/>
      <c r="C22" s="192" t="s">
        <v>85</v>
      </c>
      <c r="D22" s="192"/>
      <c r="E22" s="273"/>
      <c r="F22" s="112" t="s">
        <v>71</v>
      </c>
      <c r="G22" s="192"/>
      <c r="H22" s="192" t="s">
        <v>101</v>
      </c>
      <c r="I22" s="78"/>
    </row>
    <row r="23" spans="1:9" ht="20.100000000000001" customHeight="1">
      <c r="A23" s="140"/>
      <c r="B23" s="248"/>
      <c r="C23" s="192"/>
      <c r="D23" s="192"/>
      <c r="E23" s="273"/>
      <c r="F23" s="112" t="s">
        <v>160</v>
      </c>
      <c r="G23" s="192"/>
      <c r="H23" s="192" t="s">
        <v>144</v>
      </c>
      <c r="I23" s="78"/>
    </row>
    <row r="24" spans="1:9" ht="20.100000000000001" customHeight="1">
      <c r="A24" s="77" t="s">
        <v>84</v>
      </c>
      <c r="B24" s="249"/>
      <c r="C24" s="242" t="s">
        <v>357</v>
      </c>
      <c r="D24" s="241"/>
      <c r="E24" s="272"/>
      <c r="F24" s="113" t="s">
        <v>84</v>
      </c>
      <c r="G24" s="232"/>
      <c r="H24" s="232" t="s">
        <v>415</v>
      </c>
      <c r="I24" s="108"/>
    </row>
    <row r="25" spans="1:9" ht="20.100000000000001" customHeight="1">
      <c r="A25" s="415" t="s">
        <v>59</v>
      </c>
      <c r="B25" s="416"/>
      <c r="C25" s="416"/>
      <c r="D25" s="193"/>
      <c r="E25" s="272"/>
      <c r="F25" s="112"/>
      <c r="G25" s="192"/>
      <c r="H25" s="192"/>
      <c r="I25" s="78"/>
    </row>
    <row r="26" spans="1:9" ht="20.100000000000001" customHeight="1">
      <c r="A26" s="76" t="s">
        <v>60</v>
      </c>
      <c r="B26" s="247"/>
      <c r="C26" s="243" t="s">
        <v>152</v>
      </c>
      <c r="D26" s="243"/>
      <c r="E26" s="273"/>
      <c r="F26" s="112" t="s">
        <v>154</v>
      </c>
      <c r="G26" s="192"/>
      <c r="H26" s="192" t="s">
        <v>72</v>
      </c>
      <c r="I26" s="78"/>
    </row>
    <row r="27" spans="1:9" ht="20.100000000000001" customHeight="1">
      <c r="A27" s="305"/>
      <c r="B27" s="306"/>
      <c r="C27" s="307"/>
      <c r="D27" s="192"/>
      <c r="E27" s="273"/>
      <c r="F27" s="112" t="s">
        <v>73</v>
      </c>
      <c r="G27" s="192"/>
      <c r="H27" s="192" t="s">
        <v>102</v>
      </c>
      <c r="I27" s="78"/>
    </row>
    <row r="28" spans="1:9" ht="20.100000000000001" customHeight="1" thickBot="1">
      <c r="A28" s="73"/>
      <c r="B28" s="250"/>
      <c r="C28" s="242" t="s">
        <v>367</v>
      </c>
      <c r="D28" s="241"/>
      <c r="E28" s="272"/>
      <c r="F28" s="112" t="s">
        <v>70</v>
      </c>
      <c r="G28" s="192"/>
      <c r="H28" s="192" t="s">
        <v>332</v>
      </c>
      <c r="I28" s="78"/>
    </row>
    <row r="29" spans="1:9" ht="20.100000000000001" customHeight="1">
      <c r="A29" s="215" t="s">
        <v>177</v>
      </c>
      <c r="B29" s="244"/>
      <c r="C29" s="244"/>
      <c r="D29" s="244"/>
      <c r="E29" s="274"/>
      <c r="F29" s="305"/>
      <c r="G29" s="306"/>
      <c r="H29" s="192" t="s">
        <v>103</v>
      </c>
      <c r="I29" s="78"/>
    </row>
    <row r="30" spans="1:9" ht="20.100000000000001" customHeight="1">
      <c r="A30" s="76" t="s">
        <v>174</v>
      </c>
      <c r="B30" s="247"/>
      <c r="C30" s="243" t="s">
        <v>87</v>
      </c>
      <c r="D30" s="243"/>
      <c r="E30" s="273"/>
      <c r="F30" s="305"/>
      <c r="G30" s="308"/>
      <c r="H30" s="323" t="s">
        <v>176</v>
      </c>
      <c r="I30" s="78"/>
    </row>
    <row r="31" spans="1:9" ht="20.100000000000001" customHeight="1">
      <c r="A31" s="75" t="s">
        <v>63</v>
      </c>
      <c r="B31" s="227"/>
      <c r="C31" s="192" t="s">
        <v>85</v>
      </c>
      <c r="D31" s="192"/>
      <c r="E31" s="273"/>
      <c r="F31" s="112"/>
      <c r="G31" s="192"/>
      <c r="H31" s="192"/>
      <c r="I31" s="78"/>
    </row>
    <row r="32" spans="1:9" ht="20.100000000000001" customHeight="1" thickBot="1">
      <c r="A32" s="75" t="s">
        <v>416</v>
      </c>
      <c r="B32" s="227"/>
      <c r="C32" s="192" t="s">
        <v>179</v>
      </c>
      <c r="D32" s="192"/>
      <c r="E32" s="273"/>
      <c r="F32" s="113" t="s">
        <v>84</v>
      </c>
      <c r="G32" s="232"/>
      <c r="H32" s="232" t="s">
        <v>414</v>
      </c>
      <c r="I32" s="253"/>
    </row>
    <row r="33" spans="1:9" ht="20.100000000000001" customHeight="1">
      <c r="A33" s="75" t="s">
        <v>182</v>
      </c>
      <c r="B33" s="227"/>
      <c r="C33" s="192" t="s">
        <v>88</v>
      </c>
      <c r="D33" s="192"/>
      <c r="E33" s="273"/>
      <c r="F33" s="414"/>
      <c r="G33" s="414"/>
      <c r="H33" s="414"/>
      <c r="I33" s="237"/>
    </row>
    <row r="34" spans="1:9" ht="20.100000000000001" customHeight="1">
      <c r="A34" s="75" t="s">
        <v>134</v>
      </c>
      <c r="B34" s="227"/>
      <c r="C34" s="192" t="s">
        <v>130</v>
      </c>
      <c r="D34" s="192"/>
      <c r="E34" s="273"/>
      <c r="F34" s="137"/>
      <c r="G34" s="246"/>
      <c r="H34" s="246"/>
      <c r="I34" s="138"/>
    </row>
    <row r="35" spans="1:9" ht="20.100000000000001" customHeight="1">
      <c r="A35" s="75" t="s">
        <v>163</v>
      </c>
      <c r="B35" s="227"/>
      <c r="C35" s="192" t="s">
        <v>162</v>
      </c>
      <c r="D35" s="192"/>
      <c r="E35" s="273"/>
      <c r="F35" s="137"/>
      <c r="G35" s="246"/>
      <c r="H35" s="246"/>
      <c r="I35" s="138"/>
    </row>
    <row r="36" spans="1:9" ht="20.100000000000001" customHeight="1">
      <c r="A36" s="329" t="s">
        <v>408</v>
      </c>
      <c r="B36" s="227"/>
      <c r="C36" s="192" t="s">
        <v>65</v>
      </c>
      <c r="D36" s="192"/>
      <c r="E36" s="273"/>
      <c r="F36" s="151"/>
      <c r="G36" s="149"/>
      <c r="H36" s="149"/>
      <c r="I36" s="105"/>
    </row>
    <row r="37" spans="1:9" ht="20.100000000000001" customHeight="1">
      <c r="A37" s="75"/>
      <c r="B37" s="227"/>
      <c r="C37" s="192" t="s">
        <v>180</v>
      </c>
      <c r="D37" s="192"/>
      <c r="E37" s="273"/>
      <c r="F37" s="413"/>
      <c r="G37" s="413"/>
      <c r="H37" s="413"/>
      <c r="I37" s="105"/>
    </row>
    <row r="38" spans="1:9" ht="20.100000000000001" customHeight="1">
      <c r="A38" s="75"/>
      <c r="B38" s="227"/>
      <c r="C38" s="192"/>
      <c r="D38" s="192"/>
      <c r="E38" s="273"/>
      <c r="F38" s="246"/>
      <c r="G38" s="246"/>
      <c r="H38" s="246"/>
      <c r="I38" s="138"/>
    </row>
    <row r="39" spans="1:9" ht="20.100000000000001" customHeight="1">
      <c r="A39" s="75"/>
      <c r="B39" s="227"/>
      <c r="C39" s="192"/>
      <c r="D39" s="192"/>
      <c r="E39" s="273"/>
      <c r="F39" s="246"/>
      <c r="G39" s="246"/>
      <c r="H39" s="246"/>
      <c r="I39" s="138"/>
    </row>
    <row r="40" spans="1:9" ht="20.100000000000001" customHeight="1" thickBot="1">
      <c r="A40" s="109" t="s">
        <v>84</v>
      </c>
      <c r="B40" s="250"/>
      <c r="C40" s="225" t="s">
        <v>417</v>
      </c>
      <c r="D40" s="229"/>
      <c r="E40" s="272"/>
      <c r="F40" s="229"/>
      <c r="G40" s="229"/>
      <c r="H40" s="229"/>
      <c r="I40" s="139"/>
    </row>
  </sheetData>
  <mergeCells count="14">
    <mergeCell ref="F5:H5"/>
    <mergeCell ref="A5:C5"/>
    <mergeCell ref="A1:H1"/>
    <mergeCell ref="A2:H2"/>
    <mergeCell ref="F3:H3"/>
    <mergeCell ref="A4:C4"/>
    <mergeCell ref="F4:H4"/>
    <mergeCell ref="F37:H37"/>
    <mergeCell ref="F33:H33"/>
    <mergeCell ref="A18:C18"/>
    <mergeCell ref="F9:H9"/>
    <mergeCell ref="F8:H8"/>
    <mergeCell ref="A14:C14"/>
    <mergeCell ref="A25:C25"/>
  </mergeCells>
  <phoneticPr fontId="2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>
    <oddFooter>&amp;C16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13" workbookViewId="0">
      <selection activeCell="S26" sqref="S26"/>
    </sheetView>
  </sheetViews>
  <sheetFormatPr defaultColWidth="10.625" defaultRowHeight="19.5" customHeight="1"/>
  <cols>
    <col min="1" max="1" width="11.625" customWidth="1"/>
    <col min="2" max="3" width="6.625" customWidth="1"/>
    <col min="4" max="4" width="1.625" customWidth="1"/>
    <col min="5" max="5" width="9.625" customWidth="1"/>
    <col min="6" max="7" width="5.625" customWidth="1"/>
    <col min="8" max="9" width="1.625" customWidth="1"/>
    <col min="10" max="10" width="4.75" customWidth="1"/>
    <col min="11" max="11" width="4.875" customWidth="1"/>
    <col min="12" max="12" width="5.75" customWidth="1"/>
    <col min="13" max="13" width="5.625" customWidth="1"/>
    <col min="14" max="14" width="4.5" customWidth="1"/>
    <col min="15" max="15" width="5.25" customWidth="1"/>
    <col min="16" max="16" width="5.375" customWidth="1"/>
    <col min="17" max="17" width="5.25" customWidth="1"/>
  </cols>
  <sheetData>
    <row r="1" spans="1:17" ht="19.5" customHeight="1" thickBo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ht="19.5" customHeight="1" thickBot="1">
      <c r="A2" s="440" t="s">
        <v>67</v>
      </c>
      <c r="B2" s="426"/>
      <c r="C2" s="426"/>
      <c r="D2" s="426"/>
      <c r="E2" s="426"/>
      <c r="F2" s="338"/>
      <c r="G2" s="338"/>
      <c r="H2" s="317"/>
      <c r="I2" s="275"/>
      <c r="J2" s="427" t="s">
        <v>109</v>
      </c>
      <c r="K2" s="428"/>
      <c r="L2" s="428"/>
      <c r="M2" s="428"/>
      <c r="N2" s="428"/>
      <c r="O2" s="428"/>
      <c r="P2" s="428"/>
      <c r="Q2" s="429"/>
    </row>
    <row r="3" spans="1:17" ht="19.5" customHeight="1">
      <c r="A3" s="470" t="s">
        <v>150</v>
      </c>
      <c r="B3" s="414"/>
      <c r="C3" s="471"/>
      <c r="D3" s="471"/>
      <c r="E3" s="471"/>
      <c r="F3" s="471"/>
      <c r="G3" s="471"/>
      <c r="H3" s="236"/>
      <c r="I3" s="276"/>
      <c r="J3" s="333"/>
      <c r="K3" s="199"/>
      <c r="L3" s="339"/>
      <c r="M3" s="199"/>
      <c r="N3" s="339"/>
      <c r="O3" s="199"/>
      <c r="P3" s="243"/>
      <c r="Q3" s="198"/>
    </row>
    <row r="4" spans="1:17" ht="19.5" customHeight="1">
      <c r="A4" s="465" t="s">
        <v>168</v>
      </c>
      <c r="B4" s="466"/>
      <c r="C4" s="467"/>
      <c r="D4" s="235"/>
      <c r="E4" s="466" t="s">
        <v>82</v>
      </c>
      <c r="F4" s="466"/>
      <c r="G4" s="466"/>
      <c r="H4" s="115"/>
      <c r="I4" s="273"/>
      <c r="J4" s="361"/>
      <c r="K4" s="441" t="s">
        <v>107</v>
      </c>
      <c r="L4" s="441"/>
      <c r="M4" s="441"/>
      <c r="N4" s="340"/>
      <c r="O4" s="299">
        <v>38</v>
      </c>
      <c r="P4" s="299"/>
      <c r="Q4" s="119" t="s">
        <v>365</v>
      </c>
    </row>
    <row r="5" spans="1:17" ht="19.5" customHeight="1">
      <c r="A5" s="442" t="s">
        <v>68</v>
      </c>
      <c r="B5" s="441"/>
      <c r="C5" s="443"/>
      <c r="D5" s="192"/>
      <c r="E5" s="441" t="s">
        <v>85</v>
      </c>
      <c r="F5" s="441"/>
      <c r="G5" s="441"/>
      <c r="H5" s="79"/>
      <c r="I5" s="273"/>
      <c r="J5" s="361"/>
      <c r="K5" s="441" t="s">
        <v>67</v>
      </c>
      <c r="L5" s="441"/>
      <c r="M5" s="441"/>
      <c r="N5" s="340"/>
      <c r="O5" s="299">
        <v>3</v>
      </c>
      <c r="P5" s="299"/>
      <c r="Q5" s="119" t="s">
        <v>365</v>
      </c>
    </row>
    <row r="6" spans="1:17" ht="19.5" customHeight="1">
      <c r="A6" s="442" t="s">
        <v>139</v>
      </c>
      <c r="B6" s="441"/>
      <c r="C6" s="443"/>
      <c r="D6" s="227"/>
      <c r="E6" s="472" t="s">
        <v>203</v>
      </c>
      <c r="F6" s="472"/>
      <c r="G6" s="472"/>
      <c r="H6" s="233"/>
      <c r="I6" s="277"/>
      <c r="J6" s="362"/>
      <c r="K6" s="441" t="s">
        <v>77</v>
      </c>
      <c r="L6" s="441"/>
      <c r="M6" s="441"/>
      <c r="N6" s="340"/>
      <c r="O6" s="299">
        <v>5</v>
      </c>
      <c r="P6" s="299"/>
      <c r="Q6" s="119" t="s">
        <v>365</v>
      </c>
    </row>
    <row r="7" spans="1:17" ht="19.5" customHeight="1">
      <c r="A7" s="468" t="s">
        <v>84</v>
      </c>
      <c r="B7" s="464"/>
      <c r="C7" s="469"/>
      <c r="D7" s="231"/>
      <c r="E7" s="464" t="s">
        <v>97</v>
      </c>
      <c r="F7" s="464"/>
      <c r="G7" s="464"/>
      <c r="H7" s="106"/>
      <c r="I7" s="272"/>
      <c r="J7" s="363"/>
      <c r="K7" s="441" t="s">
        <v>81</v>
      </c>
      <c r="L7" s="441"/>
      <c r="M7" s="441"/>
      <c r="N7" s="340"/>
      <c r="O7" s="299">
        <v>1</v>
      </c>
      <c r="P7" s="299"/>
      <c r="Q7" s="119" t="s">
        <v>365</v>
      </c>
    </row>
    <row r="8" spans="1:17" ht="19.5" customHeight="1">
      <c r="A8" s="210"/>
      <c r="B8" s="212"/>
      <c r="C8" s="211"/>
      <c r="D8" s="212"/>
      <c r="E8" s="212"/>
      <c r="F8" s="212"/>
      <c r="G8" s="212"/>
      <c r="H8" s="213"/>
      <c r="I8" s="275"/>
      <c r="J8" s="364"/>
      <c r="K8" s="441" t="s">
        <v>74</v>
      </c>
      <c r="L8" s="441"/>
      <c r="M8" s="441"/>
      <c r="N8" s="340"/>
      <c r="O8" s="299">
        <v>1</v>
      </c>
      <c r="P8" s="299"/>
      <c r="Q8" s="119" t="s">
        <v>365</v>
      </c>
    </row>
    <row r="9" spans="1:17" ht="19.5" customHeight="1" thickBot="1">
      <c r="A9" s="145"/>
      <c r="B9" s="334"/>
      <c r="C9" s="209"/>
      <c r="D9" s="149"/>
      <c r="E9" s="149"/>
      <c r="F9" s="334"/>
      <c r="G9" s="149"/>
      <c r="H9" s="116"/>
      <c r="I9" s="272"/>
      <c r="J9" s="334"/>
      <c r="K9" s="70"/>
      <c r="L9" s="70"/>
      <c r="M9" s="70"/>
      <c r="N9" s="70"/>
      <c r="O9" s="300"/>
      <c r="P9" s="300"/>
      <c r="Q9" s="105"/>
    </row>
    <row r="10" spans="1:17" ht="19.5" customHeight="1" thickBot="1">
      <c r="A10" s="440" t="s">
        <v>77</v>
      </c>
      <c r="B10" s="426"/>
      <c r="C10" s="426"/>
      <c r="D10" s="426"/>
      <c r="E10" s="426"/>
      <c r="F10" s="338"/>
      <c r="G10" s="316"/>
      <c r="H10" s="317"/>
      <c r="I10" s="275"/>
      <c r="J10" s="360"/>
      <c r="K10" s="416" t="s">
        <v>108</v>
      </c>
      <c r="L10" s="416"/>
      <c r="M10" s="416"/>
      <c r="N10" s="336"/>
      <c r="O10" s="301">
        <f>SUM(O4:O9)</f>
        <v>48</v>
      </c>
      <c r="P10" s="301"/>
      <c r="Q10" s="302" t="s">
        <v>365</v>
      </c>
    </row>
    <row r="11" spans="1:17" ht="19.5" customHeight="1">
      <c r="A11" s="447" t="s">
        <v>78</v>
      </c>
      <c r="B11" s="434"/>
      <c r="C11" s="448"/>
      <c r="D11" s="230"/>
      <c r="E11" s="434" t="s">
        <v>98</v>
      </c>
      <c r="F11" s="434"/>
      <c r="G11" s="434"/>
      <c r="H11" s="144"/>
      <c r="I11" s="273"/>
      <c r="J11" s="246"/>
      <c r="K11" s="70"/>
      <c r="L11" s="70"/>
      <c r="M11" s="70"/>
      <c r="N11" s="70"/>
      <c r="O11" s="70"/>
      <c r="P11" s="70"/>
      <c r="Q11" s="71"/>
    </row>
    <row r="12" spans="1:17" ht="19.5" customHeight="1">
      <c r="A12" s="442" t="s">
        <v>79</v>
      </c>
      <c r="B12" s="441"/>
      <c r="C12" s="443"/>
      <c r="D12" s="227"/>
      <c r="E12" s="441" t="s">
        <v>14</v>
      </c>
      <c r="F12" s="441"/>
      <c r="G12" s="441"/>
      <c r="H12" s="79"/>
      <c r="I12" s="273"/>
      <c r="J12" s="246"/>
      <c r="K12" s="70"/>
      <c r="L12" s="70"/>
      <c r="M12" s="70"/>
      <c r="N12" s="70"/>
      <c r="O12" s="70"/>
      <c r="P12" s="70"/>
      <c r="Q12" s="71"/>
    </row>
    <row r="13" spans="1:17" ht="19.5" customHeight="1">
      <c r="A13" s="442" t="s">
        <v>80</v>
      </c>
      <c r="B13" s="441"/>
      <c r="C13" s="443"/>
      <c r="D13" s="227"/>
      <c r="E13" s="441" t="s">
        <v>178</v>
      </c>
      <c r="F13" s="441"/>
      <c r="G13" s="441"/>
      <c r="H13" s="79"/>
      <c r="I13" s="273"/>
      <c r="J13" s="246"/>
      <c r="K13" s="70"/>
      <c r="L13" s="70"/>
      <c r="M13" s="70"/>
      <c r="N13" s="70"/>
      <c r="O13" s="70"/>
      <c r="P13" s="70"/>
      <c r="Q13" s="71"/>
    </row>
    <row r="14" spans="1:17" ht="19.5" customHeight="1">
      <c r="A14" s="442" t="s">
        <v>172</v>
      </c>
      <c r="B14" s="441"/>
      <c r="C14" s="443"/>
      <c r="D14" s="227"/>
      <c r="E14" s="441" t="s">
        <v>170</v>
      </c>
      <c r="F14" s="441"/>
      <c r="G14" s="441"/>
      <c r="H14" s="79"/>
      <c r="I14" s="273"/>
      <c r="J14" s="246"/>
      <c r="K14" s="70"/>
      <c r="L14" s="70"/>
      <c r="M14" s="70"/>
      <c r="N14" s="70"/>
      <c r="O14" s="70"/>
      <c r="P14" s="70"/>
      <c r="Q14" s="71"/>
    </row>
    <row r="15" spans="1:17" ht="19.5" customHeight="1">
      <c r="A15" s="442" t="s">
        <v>171</v>
      </c>
      <c r="B15" s="441"/>
      <c r="C15" s="443"/>
      <c r="D15" s="227"/>
      <c r="E15" s="441" t="s">
        <v>85</v>
      </c>
      <c r="F15" s="441"/>
      <c r="G15" s="441"/>
      <c r="H15" s="79"/>
      <c r="I15" s="273"/>
      <c r="J15" s="246"/>
      <c r="K15" s="70"/>
      <c r="L15" s="70"/>
      <c r="M15" s="70"/>
      <c r="N15" s="70"/>
      <c r="O15" s="70"/>
      <c r="P15" s="70"/>
      <c r="Q15" s="71"/>
    </row>
    <row r="16" spans="1:17" ht="19.5" customHeight="1" thickBot="1">
      <c r="A16" s="461" t="s">
        <v>84</v>
      </c>
      <c r="B16" s="438"/>
      <c r="C16" s="462"/>
      <c r="D16" s="229"/>
      <c r="E16" s="438" t="s">
        <v>123</v>
      </c>
      <c r="F16" s="438"/>
      <c r="G16" s="438"/>
      <c r="H16" s="116"/>
      <c r="I16" s="272"/>
      <c r="J16" s="334"/>
      <c r="K16" s="70"/>
      <c r="L16" s="70"/>
      <c r="M16" s="70"/>
      <c r="N16" s="70"/>
      <c r="O16" s="70"/>
      <c r="P16" s="70"/>
      <c r="Q16" s="71"/>
    </row>
    <row r="17" spans="1:17" ht="19.5" customHeight="1" thickBot="1">
      <c r="A17" s="440" t="s">
        <v>81</v>
      </c>
      <c r="B17" s="426"/>
      <c r="C17" s="426"/>
      <c r="D17" s="426"/>
      <c r="E17" s="426"/>
      <c r="F17" s="338"/>
      <c r="G17" s="316"/>
      <c r="H17" s="317"/>
      <c r="I17" s="275"/>
      <c r="J17" s="430" t="s">
        <v>110</v>
      </c>
      <c r="K17" s="428"/>
      <c r="L17" s="428"/>
      <c r="M17" s="428"/>
      <c r="N17" s="428"/>
      <c r="O17" s="428"/>
      <c r="P17" s="428"/>
      <c r="Q17" s="429"/>
    </row>
    <row r="18" spans="1:17" ht="19.5" customHeight="1">
      <c r="A18" s="447" t="s">
        <v>62</v>
      </c>
      <c r="B18" s="434"/>
      <c r="C18" s="448"/>
      <c r="D18" s="199"/>
      <c r="E18" s="463" t="s">
        <v>181</v>
      </c>
      <c r="F18" s="463"/>
      <c r="G18" s="463"/>
      <c r="H18" s="226"/>
      <c r="I18" s="273"/>
      <c r="J18" s="246"/>
      <c r="K18" s="194" t="s">
        <v>111</v>
      </c>
      <c r="L18" s="194"/>
      <c r="M18" s="194"/>
      <c r="N18" s="194"/>
      <c r="O18" s="194"/>
      <c r="P18" s="194"/>
      <c r="Q18" s="118"/>
    </row>
    <row r="19" spans="1:17" ht="19.5" customHeight="1">
      <c r="A19" s="459"/>
      <c r="B19" s="458"/>
      <c r="C19" s="460"/>
      <c r="D19" s="192"/>
      <c r="E19" s="441" t="s">
        <v>104</v>
      </c>
      <c r="F19" s="441"/>
      <c r="G19" s="441"/>
      <c r="H19" s="79"/>
      <c r="I19" s="273"/>
      <c r="J19" s="361"/>
      <c r="K19" s="195" t="s">
        <v>112</v>
      </c>
      <c r="L19" s="195"/>
      <c r="M19" s="195"/>
      <c r="N19" s="195"/>
      <c r="O19" s="195"/>
      <c r="P19" s="195"/>
      <c r="Q19" s="119"/>
    </row>
    <row r="20" spans="1:17" ht="19.5" customHeight="1">
      <c r="A20" s="459"/>
      <c r="B20" s="458"/>
      <c r="C20" s="460"/>
      <c r="D20" s="192"/>
      <c r="E20" s="441" t="s">
        <v>133</v>
      </c>
      <c r="F20" s="441"/>
      <c r="G20" s="441"/>
      <c r="H20" s="79"/>
      <c r="I20" s="273"/>
      <c r="J20" s="361"/>
      <c r="K20" s="195" t="s">
        <v>113</v>
      </c>
      <c r="L20" s="195"/>
      <c r="M20" s="195"/>
      <c r="N20" s="195"/>
      <c r="O20" s="195"/>
      <c r="P20" s="195"/>
      <c r="Q20" s="119"/>
    </row>
    <row r="21" spans="1:17" ht="19.5" customHeight="1">
      <c r="A21" s="200"/>
      <c r="B21" s="340"/>
      <c r="C21" s="112"/>
      <c r="D21" s="192"/>
      <c r="E21" s="458"/>
      <c r="F21" s="458"/>
      <c r="G21" s="458"/>
      <c r="H21" s="79"/>
      <c r="I21" s="273"/>
      <c r="J21" s="361"/>
      <c r="K21" s="195" t="s">
        <v>114</v>
      </c>
      <c r="L21" s="195"/>
      <c r="M21" s="195"/>
      <c r="N21" s="195"/>
      <c r="O21" s="195"/>
      <c r="P21" s="195"/>
      <c r="Q21" s="119"/>
    </row>
    <row r="22" spans="1:17" ht="19.5" customHeight="1">
      <c r="A22" s="200"/>
      <c r="B22" s="340"/>
      <c r="C22" s="112"/>
      <c r="D22" s="192"/>
      <c r="E22" s="441"/>
      <c r="F22" s="441"/>
      <c r="G22" s="441"/>
      <c r="H22" s="79"/>
      <c r="I22" s="273"/>
      <c r="J22" s="361"/>
      <c r="K22" s="195" t="s">
        <v>115</v>
      </c>
      <c r="L22" s="195"/>
      <c r="M22" s="195"/>
      <c r="N22" s="195"/>
      <c r="O22" s="195"/>
      <c r="P22" s="195"/>
      <c r="Q22" s="119"/>
    </row>
    <row r="23" spans="1:17" ht="19.5" customHeight="1">
      <c r="A23" s="200"/>
      <c r="B23" s="340"/>
      <c r="C23" s="112"/>
      <c r="D23" s="192"/>
      <c r="E23" s="192"/>
      <c r="F23" s="340"/>
      <c r="G23" s="192"/>
      <c r="H23" s="79"/>
      <c r="I23" s="273"/>
      <c r="J23" s="361"/>
      <c r="K23" s="197" t="s">
        <v>204</v>
      </c>
      <c r="L23" s="353"/>
      <c r="M23" s="207"/>
      <c r="N23" s="207"/>
      <c r="O23" s="207"/>
      <c r="P23" s="207"/>
      <c r="Q23" s="119"/>
    </row>
    <row r="24" spans="1:17" ht="19.5" customHeight="1">
      <c r="A24" s="200"/>
      <c r="B24" s="340"/>
      <c r="C24" s="112"/>
      <c r="D24" s="192"/>
      <c r="E24" s="192"/>
      <c r="F24" s="340"/>
      <c r="G24" s="192"/>
      <c r="H24" s="79"/>
      <c r="I24" s="273"/>
      <c r="J24" s="361"/>
      <c r="K24" s="197"/>
      <c r="L24" s="353"/>
      <c r="M24" s="207"/>
      <c r="N24" s="207"/>
      <c r="O24" s="207"/>
      <c r="P24" s="207"/>
      <c r="Q24" s="208"/>
    </row>
    <row r="25" spans="1:17" ht="19.5" customHeight="1" thickBot="1">
      <c r="A25" s="444" t="s">
        <v>84</v>
      </c>
      <c r="B25" s="445"/>
      <c r="C25" s="446"/>
      <c r="D25" s="225"/>
      <c r="E25" s="445" t="s">
        <v>368</v>
      </c>
      <c r="F25" s="445"/>
      <c r="G25" s="445"/>
      <c r="H25" s="228"/>
      <c r="I25" s="272"/>
      <c r="J25" s="334"/>
      <c r="K25" s="445" t="s">
        <v>350</v>
      </c>
      <c r="L25" s="445"/>
      <c r="M25" s="445"/>
      <c r="N25" s="445"/>
      <c r="O25" s="445"/>
      <c r="P25" s="445"/>
      <c r="Q25" s="451"/>
    </row>
    <row r="26" spans="1:17" ht="19.5" customHeight="1" thickBot="1">
      <c r="A26" s="440" t="s">
        <v>74</v>
      </c>
      <c r="B26" s="426"/>
      <c r="C26" s="426"/>
      <c r="D26" s="426"/>
      <c r="E26" s="426"/>
      <c r="F26" s="338"/>
      <c r="G26" s="316"/>
      <c r="H26" s="317"/>
      <c r="I26" s="275"/>
      <c r="J26" s="430" t="s">
        <v>340</v>
      </c>
      <c r="K26" s="428"/>
      <c r="L26" s="428"/>
      <c r="M26" s="428"/>
      <c r="N26" s="428"/>
      <c r="O26" s="428"/>
      <c r="P26" s="428"/>
      <c r="Q26" s="429"/>
    </row>
    <row r="27" spans="1:17" ht="19.5" customHeight="1">
      <c r="A27" s="447" t="s">
        <v>349</v>
      </c>
      <c r="B27" s="434"/>
      <c r="C27" s="448"/>
      <c r="D27" s="199"/>
      <c r="E27" s="434" t="s">
        <v>124</v>
      </c>
      <c r="F27" s="434"/>
      <c r="G27" s="434"/>
      <c r="H27" s="144"/>
      <c r="I27" s="273"/>
      <c r="J27" s="246"/>
      <c r="K27" s="196" t="s">
        <v>116</v>
      </c>
      <c r="L27" s="196"/>
      <c r="M27" s="196"/>
      <c r="N27" s="196"/>
      <c r="O27" s="196"/>
      <c r="P27" s="196"/>
      <c r="Q27" s="71"/>
    </row>
    <row r="28" spans="1:17" ht="19.5" customHeight="1">
      <c r="A28" s="449" t="s">
        <v>183</v>
      </c>
      <c r="B28" s="435"/>
      <c r="C28" s="450"/>
      <c r="D28" s="323"/>
      <c r="E28" s="435" t="s">
        <v>419</v>
      </c>
      <c r="F28" s="435"/>
      <c r="G28" s="435"/>
      <c r="H28" s="79"/>
      <c r="I28" s="273"/>
      <c r="J28" s="361"/>
      <c r="K28" s="197" t="s">
        <v>117</v>
      </c>
      <c r="L28" s="197"/>
      <c r="M28" s="197"/>
      <c r="N28" s="197"/>
      <c r="O28" s="197"/>
      <c r="P28" s="197"/>
      <c r="Q28" s="72"/>
    </row>
    <row r="29" spans="1:17" ht="19.5" customHeight="1" thickBot="1">
      <c r="A29" s="449" t="s">
        <v>75</v>
      </c>
      <c r="B29" s="435"/>
      <c r="C29" s="450"/>
      <c r="D29" s="323"/>
      <c r="E29" s="435" t="s">
        <v>420</v>
      </c>
      <c r="F29" s="435"/>
      <c r="G29" s="435"/>
      <c r="H29" s="79"/>
      <c r="I29" s="273"/>
      <c r="J29" s="246"/>
      <c r="K29" s="445" t="s">
        <v>341</v>
      </c>
      <c r="L29" s="445"/>
      <c r="M29" s="445"/>
      <c r="N29" s="445"/>
      <c r="O29" s="445"/>
      <c r="P29" s="445"/>
      <c r="Q29" s="451"/>
    </row>
    <row r="30" spans="1:17" ht="19.5" customHeight="1">
      <c r="A30" s="449" t="s">
        <v>76</v>
      </c>
      <c r="B30" s="435"/>
      <c r="C30" s="450"/>
      <c r="D30" s="369"/>
      <c r="E30" s="435" t="s">
        <v>37</v>
      </c>
      <c r="F30" s="435"/>
      <c r="G30" s="435"/>
      <c r="H30" s="146"/>
      <c r="I30" s="273"/>
      <c r="J30" s="365"/>
      <c r="K30" s="414" t="s">
        <v>165</v>
      </c>
      <c r="L30" s="414"/>
      <c r="M30" s="414"/>
      <c r="N30" s="335"/>
      <c r="O30" s="414" t="s">
        <v>418</v>
      </c>
      <c r="P30" s="414"/>
      <c r="Q30" s="436"/>
    </row>
    <row r="31" spans="1:17" ht="19.5" customHeight="1" thickBot="1">
      <c r="A31" s="444" t="s">
        <v>84</v>
      </c>
      <c r="B31" s="445"/>
      <c r="C31" s="446"/>
      <c r="D31" s="343"/>
      <c r="E31" s="445" t="s">
        <v>421</v>
      </c>
      <c r="F31" s="445"/>
      <c r="G31" s="445"/>
      <c r="H31" s="228"/>
      <c r="I31" s="272"/>
      <c r="J31" s="341"/>
      <c r="K31" s="438"/>
      <c r="L31" s="438"/>
      <c r="M31" s="438"/>
      <c r="N31" s="342"/>
      <c r="O31" s="438" t="s">
        <v>422</v>
      </c>
      <c r="P31" s="438"/>
      <c r="Q31" s="439"/>
    </row>
    <row r="32" spans="1:17" ht="19.5" customHeight="1">
      <c r="A32" s="149"/>
      <c r="B32" s="334"/>
      <c r="C32" s="149"/>
      <c r="D32" s="149"/>
      <c r="E32" s="149"/>
      <c r="F32" s="334"/>
      <c r="G32" s="149"/>
      <c r="H32" s="149"/>
      <c r="I32" s="149"/>
      <c r="J32" s="334"/>
      <c r="K32" s="149"/>
      <c r="L32" s="334"/>
      <c r="M32" s="149"/>
      <c r="N32" s="334"/>
      <c r="O32" s="149"/>
      <c r="P32" s="334"/>
      <c r="Q32" s="149"/>
    </row>
    <row r="33" spans="1:17" ht="19.5" customHeight="1">
      <c r="A33" s="149"/>
      <c r="B33" s="334"/>
      <c r="C33" s="149"/>
      <c r="D33" s="149"/>
      <c r="E33" s="149"/>
      <c r="F33" s="334"/>
      <c r="G33" s="149"/>
      <c r="H33" s="149"/>
      <c r="I33" s="149"/>
      <c r="J33" s="334"/>
      <c r="K33" s="149"/>
      <c r="L33" s="334"/>
      <c r="M33" s="149"/>
      <c r="N33" s="334"/>
      <c r="O33" s="149"/>
      <c r="P33" s="334"/>
      <c r="Q33" s="149"/>
    </row>
    <row r="34" spans="1:17" ht="19.5" customHeight="1" thickBot="1">
      <c r="A34" s="214" t="s">
        <v>400</v>
      </c>
      <c r="B34" s="214"/>
      <c r="C34" s="69"/>
      <c r="D34" s="69"/>
      <c r="E34" s="69"/>
      <c r="F34" s="69"/>
      <c r="G34" s="69"/>
      <c r="H34" s="69"/>
      <c r="I34" s="155"/>
      <c r="J34" s="70"/>
      <c r="K34" s="69"/>
      <c r="L34" s="69"/>
      <c r="M34" s="69"/>
      <c r="N34" s="69"/>
      <c r="O34" s="69"/>
      <c r="P34" s="69"/>
      <c r="Q34" s="69"/>
    </row>
    <row r="35" spans="1:17" ht="19.5" customHeight="1">
      <c r="A35" s="201"/>
      <c r="B35" s="431" t="s">
        <v>337</v>
      </c>
      <c r="C35" s="452"/>
      <c r="D35" s="219"/>
      <c r="E35" s="419" t="s">
        <v>339</v>
      </c>
      <c r="F35" s="419"/>
      <c r="G35" s="419"/>
      <c r="H35" s="219"/>
      <c r="I35" s="238"/>
      <c r="J35" s="337"/>
      <c r="K35" s="419" t="s">
        <v>343</v>
      </c>
      <c r="L35" s="419"/>
      <c r="M35" s="419"/>
      <c r="N35" s="419"/>
      <c r="O35" s="437"/>
      <c r="P35" s="431" t="s">
        <v>338</v>
      </c>
      <c r="Q35" s="410"/>
    </row>
    <row r="36" spans="1:17" ht="19.5" customHeight="1">
      <c r="A36" s="206"/>
      <c r="B36" s="432"/>
      <c r="C36" s="453"/>
      <c r="D36" s="191"/>
      <c r="E36" s="111" t="s">
        <v>333</v>
      </c>
      <c r="F36" s="454" t="s">
        <v>334</v>
      </c>
      <c r="G36" s="455"/>
      <c r="H36" s="193"/>
      <c r="I36" s="456" t="s">
        <v>344</v>
      </c>
      <c r="J36" s="455"/>
      <c r="K36" s="457"/>
      <c r="L36" s="454" t="s">
        <v>335</v>
      </c>
      <c r="M36" s="457"/>
      <c r="N36" s="204" t="s">
        <v>336</v>
      </c>
      <c r="O36" s="204"/>
      <c r="P36" s="432"/>
      <c r="Q36" s="433"/>
    </row>
    <row r="37" spans="1:17" ht="19.5" customHeight="1">
      <c r="A37" s="205" t="s">
        <v>107</v>
      </c>
      <c r="B37" s="203">
        <v>37</v>
      </c>
      <c r="C37" s="344">
        <v>-38</v>
      </c>
      <c r="D37" s="203"/>
      <c r="E37" s="347" t="s">
        <v>410</v>
      </c>
      <c r="F37" s="202">
        <v>2</v>
      </c>
      <c r="G37" s="350">
        <v>-2</v>
      </c>
      <c r="H37" s="202"/>
      <c r="I37" s="203"/>
      <c r="J37" s="202">
        <v>7</v>
      </c>
      <c r="K37" s="354">
        <v>-7</v>
      </c>
      <c r="L37" s="357">
        <v>24</v>
      </c>
      <c r="M37" s="354">
        <v>-25</v>
      </c>
      <c r="N37" s="357">
        <v>4</v>
      </c>
      <c r="O37" s="344">
        <v>-4</v>
      </c>
      <c r="P37" s="202">
        <v>48</v>
      </c>
      <c r="Q37" s="366">
        <v>-49</v>
      </c>
    </row>
    <row r="38" spans="1:17" ht="19.5" customHeight="1">
      <c r="A38" s="205" t="s">
        <v>199</v>
      </c>
      <c r="B38" s="203">
        <v>11</v>
      </c>
      <c r="C38" s="344">
        <v>-11</v>
      </c>
      <c r="D38" s="203"/>
      <c r="E38" s="347" t="s">
        <v>411</v>
      </c>
      <c r="F38" s="202">
        <v>5</v>
      </c>
      <c r="G38" s="350">
        <v>-5</v>
      </c>
      <c r="H38" s="202"/>
      <c r="I38" s="203"/>
      <c r="J38" s="202">
        <v>1</v>
      </c>
      <c r="K38" s="354">
        <v>-1</v>
      </c>
      <c r="L38" s="357">
        <v>4</v>
      </c>
      <c r="M38" s="354">
        <v>-4</v>
      </c>
      <c r="N38" s="357">
        <v>1</v>
      </c>
      <c r="O38" s="344">
        <v>-1</v>
      </c>
      <c r="P38" s="202">
        <v>16</v>
      </c>
      <c r="Q38" s="366">
        <v>-16</v>
      </c>
    </row>
    <row r="39" spans="1:17" ht="19.5" customHeight="1" thickBot="1">
      <c r="A39" s="310" t="s">
        <v>200</v>
      </c>
      <c r="B39" s="203">
        <v>24</v>
      </c>
      <c r="C39" s="345">
        <v>-25</v>
      </c>
      <c r="D39" s="311"/>
      <c r="E39" s="348" t="s">
        <v>412</v>
      </c>
      <c r="F39" s="312">
        <v>3</v>
      </c>
      <c r="G39" s="351">
        <v>-3</v>
      </c>
      <c r="H39" s="312"/>
      <c r="I39" s="311"/>
      <c r="J39" s="312">
        <v>1</v>
      </c>
      <c r="K39" s="355">
        <v>-1</v>
      </c>
      <c r="L39" s="358">
        <v>18</v>
      </c>
      <c r="M39" s="355">
        <v>-19</v>
      </c>
      <c r="N39" s="358">
        <v>2</v>
      </c>
      <c r="O39" s="345">
        <v>-2</v>
      </c>
      <c r="P39" s="312">
        <v>22</v>
      </c>
      <c r="Q39" s="367">
        <v>-26</v>
      </c>
    </row>
    <row r="40" spans="1:17" ht="19.5" customHeight="1" thickBot="1">
      <c r="A40" s="313" t="s">
        <v>165</v>
      </c>
      <c r="B40" s="314">
        <f t="shared" ref="B40" si="0">SUM(B37:B39)</f>
        <v>72</v>
      </c>
      <c r="C40" s="346">
        <f t="shared" ref="C40:Q40" si="1">SUM(C37:C39)</f>
        <v>-74</v>
      </c>
      <c r="D40" s="314"/>
      <c r="E40" s="349" t="s">
        <v>413</v>
      </c>
      <c r="F40" s="315">
        <f t="shared" ref="F40" si="2">SUM(F37:F39)</f>
        <v>10</v>
      </c>
      <c r="G40" s="352">
        <f t="shared" si="1"/>
        <v>-10</v>
      </c>
      <c r="H40" s="315"/>
      <c r="I40" s="314"/>
      <c r="J40" s="315">
        <f t="shared" ref="J40:L40" si="3">SUM(J37:J39)</f>
        <v>9</v>
      </c>
      <c r="K40" s="356">
        <f t="shared" si="3"/>
        <v>-9</v>
      </c>
      <c r="L40" s="359">
        <f t="shared" si="3"/>
        <v>46</v>
      </c>
      <c r="M40" s="356">
        <f t="shared" si="1"/>
        <v>-48</v>
      </c>
      <c r="N40" s="359">
        <f t="shared" ref="N40" si="4">SUM(N37:N39)</f>
        <v>7</v>
      </c>
      <c r="O40" s="346">
        <f t="shared" si="1"/>
        <v>-7</v>
      </c>
      <c r="P40" s="315">
        <f t="shared" ref="P40" si="5">SUM(P37:P39)</f>
        <v>86</v>
      </c>
      <c r="Q40" s="368">
        <f t="shared" si="1"/>
        <v>-91</v>
      </c>
    </row>
    <row r="41" spans="1:17" ht="19.5" customHeight="1">
      <c r="B41" t="s">
        <v>409</v>
      </c>
    </row>
  </sheetData>
  <mergeCells count="66">
    <mergeCell ref="A13:C13"/>
    <mergeCell ref="A2:E2"/>
    <mergeCell ref="A4:C4"/>
    <mergeCell ref="A14:C14"/>
    <mergeCell ref="A15:C15"/>
    <mergeCell ref="E13:G13"/>
    <mergeCell ref="A7:C7"/>
    <mergeCell ref="A5:C5"/>
    <mergeCell ref="A6:C6"/>
    <mergeCell ref="E4:G4"/>
    <mergeCell ref="E5:G5"/>
    <mergeCell ref="A3:G3"/>
    <mergeCell ref="E6:G6"/>
    <mergeCell ref="E12:G12"/>
    <mergeCell ref="A10:E10"/>
    <mergeCell ref="A11:C11"/>
    <mergeCell ref="K7:M7"/>
    <mergeCell ref="K6:M6"/>
    <mergeCell ref="K10:M10"/>
    <mergeCell ref="E7:G7"/>
    <mergeCell ref="K8:M8"/>
    <mergeCell ref="B35:C36"/>
    <mergeCell ref="F36:G36"/>
    <mergeCell ref="I36:K36"/>
    <mergeCell ref="L36:M36"/>
    <mergeCell ref="E14:G14"/>
    <mergeCell ref="E15:G15"/>
    <mergeCell ref="E22:G22"/>
    <mergeCell ref="E21:G21"/>
    <mergeCell ref="A18:C18"/>
    <mergeCell ref="A19:C19"/>
    <mergeCell ref="E19:G19"/>
    <mergeCell ref="A16:C16"/>
    <mergeCell ref="E16:G16"/>
    <mergeCell ref="A20:C20"/>
    <mergeCell ref="E18:G18"/>
    <mergeCell ref="E20:G20"/>
    <mergeCell ref="A25:C25"/>
    <mergeCell ref="E25:G25"/>
    <mergeCell ref="A27:C27"/>
    <mergeCell ref="A26:E26"/>
    <mergeCell ref="K30:M31"/>
    <mergeCell ref="A29:C29"/>
    <mergeCell ref="A30:C30"/>
    <mergeCell ref="E30:G30"/>
    <mergeCell ref="A28:C28"/>
    <mergeCell ref="A31:C31"/>
    <mergeCell ref="E31:G31"/>
    <mergeCell ref="K25:Q25"/>
    <mergeCell ref="K29:Q29"/>
    <mergeCell ref="J2:Q2"/>
    <mergeCell ref="J17:Q17"/>
    <mergeCell ref="J26:Q26"/>
    <mergeCell ref="P35:Q36"/>
    <mergeCell ref="E27:G27"/>
    <mergeCell ref="E28:G28"/>
    <mergeCell ref="E29:G29"/>
    <mergeCell ref="O30:Q30"/>
    <mergeCell ref="K35:O35"/>
    <mergeCell ref="O31:Q31"/>
    <mergeCell ref="E35:G35"/>
    <mergeCell ref="A17:E17"/>
    <mergeCell ref="K4:M4"/>
    <mergeCell ref="K5:M5"/>
    <mergeCell ref="A12:C12"/>
    <mergeCell ref="E11:G11"/>
  </mergeCells>
  <phoneticPr fontId="2"/>
  <pageMargins left="0.98425196850393704" right="0" top="0.59055118110236227" bottom="0.59055118110236227" header="0.51181102362204722" footer="0.51181102362204722"/>
  <pageSetup paperSize="9" orientation="portrait" r:id="rId1"/>
  <headerFooter alignWithMargins="0">
    <oddFooter xml:space="preserve">&amp;C17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31" zoomScaleNormal="100" workbookViewId="0">
      <selection activeCell="C53" sqref="C53"/>
    </sheetView>
  </sheetViews>
  <sheetFormatPr defaultRowHeight="13.5"/>
  <cols>
    <col min="1" max="1" width="21.25" customWidth="1"/>
    <col min="2" max="2" width="1.625" customWidth="1"/>
    <col min="3" max="3" width="23.625" customWidth="1"/>
    <col min="4" max="5" width="1.625" customWidth="1"/>
    <col min="6" max="6" width="19.625" customWidth="1"/>
    <col min="7" max="7" width="1.625" customWidth="1"/>
    <col min="8" max="8" width="24.625" customWidth="1"/>
    <col min="9" max="9" width="1.625" customWidth="1"/>
  </cols>
  <sheetData>
    <row r="1" spans="1:9" ht="18" customHeight="1" thickBot="1">
      <c r="A1" s="424" t="s">
        <v>199</v>
      </c>
      <c r="B1" s="425"/>
      <c r="C1" s="425"/>
      <c r="D1" s="320"/>
      <c r="E1" s="275"/>
      <c r="F1" s="426" t="s">
        <v>200</v>
      </c>
      <c r="G1" s="426"/>
      <c r="H1" s="426"/>
      <c r="I1" s="321"/>
    </row>
    <row r="2" spans="1:9" ht="18" customHeight="1">
      <c r="A2" s="415" t="s">
        <v>227</v>
      </c>
      <c r="B2" s="416"/>
      <c r="C2" s="416"/>
      <c r="D2" s="116"/>
      <c r="E2" s="272"/>
      <c r="F2" s="414" t="s">
        <v>227</v>
      </c>
      <c r="G2" s="414"/>
      <c r="H2" s="414"/>
      <c r="I2" s="267"/>
    </row>
    <row r="3" spans="1:9" ht="18" customHeight="1">
      <c r="A3" s="142" t="s">
        <v>205</v>
      </c>
      <c r="B3" s="245"/>
      <c r="C3" s="245" t="s">
        <v>206</v>
      </c>
      <c r="D3" s="143"/>
      <c r="E3" s="273"/>
      <c r="F3" s="234" t="s">
        <v>237</v>
      </c>
      <c r="G3" s="235"/>
      <c r="H3" s="235" t="s">
        <v>239</v>
      </c>
      <c r="I3" s="252"/>
    </row>
    <row r="4" spans="1:9" ht="18" customHeight="1" thickBot="1">
      <c r="A4" s="147" t="s">
        <v>84</v>
      </c>
      <c r="B4" s="254"/>
      <c r="C4" s="254" t="s">
        <v>230</v>
      </c>
      <c r="D4" s="148"/>
      <c r="E4" s="272"/>
      <c r="F4" s="112" t="s">
        <v>238</v>
      </c>
      <c r="G4" s="192"/>
      <c r="H4" s="192" t="s">
        <v>240</v>
      </c>
      <c r="I4" s="252"/>
    </row>
    <row r="5" spans="1:9" ht="18" customHeight="1">
      <c r="A5" s="420" t="s">
        <v>228</v>
      </c>
      <c r="B5" s="419"/>
      <c r="C5" s="419"/>
      <c r="D5" s="251"/>
      <c r="E5" s="272"/>
      <c r="F5" s="309"/>
      <c r="G5" s="246"/>
      <c r="H5" s="475"/>
      <c r="I5" s="476"/>
    </row>
    <row r="6" spans="1:9" ht="18" customHeight="1" thickBot="1">
      <c r="A6" s="74" t="s">
        <v>207</v>
      </c>
      <c r="B6" s="235"/>
      <c r="C6" s="235" t="s">
        <v>212</v>
      </c>
      <c r="D6" s="143"/>
      <c r="E6" s="273"/>
      <c r="F6" s="258" t="s">
        <v>84</v>
      </c>
      <c r="G6" s="254"/>
      <c r="H6" s="254" t="s">
        <v>373</v>
      </c>
      <c r="I6" s="268"/>
    </row>
    <row r="7" spans="1:9" ht="18" customHeight="1">
      <c r="A7" s="75" t="s">
        <v>208</v>
      </c>
      <c r="B7" s="192"/>
      <c r="C7" s="192" t="s">
        <v>99</v>
      </c>
      <c r="D7" s="79"/>
      <c r="E7" s="273"/>
      <c r="F7" s="414" t="s">
        <v>228</v>
      </c>
      <c r="G7" s="414"/>
      <c r="H7" s="414"/>
      <c r="I7" s="269"/>
    </row>
    <row r="8" spans="1:9" ht="18" customHeight="1">
      <c r="A8" s="76" t="s">
        <v>209</v>
      </c>
      <c r="B8" s="243"/>
      <c r="C8" s="192" t="s">
        <v>99</v>
      </c>
      <c r="D8" s="79"/>
      <c r="E8" s="273"/>
      <c r="F8" s="234" t="s">
        <v>241</v>
      </c>
      <c r="G8" s="235"/>
      <c r="H8" s="235" t="s">
        <v>243</v>
      </c>
      <c r="I8" s="265"/>
    </row>
    <row r="9" spans="1:9" ht="18" customHeight="1">
      <c r="A9" s="141" t="s">
        <v>210</v>
      </c>
      <c r="B9" s="246"/>
      <c r="C9" s="192" t="s">
        <v>99</v>
      </c>
      <c r="D9" s="79"/>
      <c r="E9" s="273"/>
      <c r="F9" s="259" t="s">
        <v>242</v>
      </c>
      <c r="G9" s="246"/>
      <c r="H9" s="246" t="s">
        <v>244</v>
      </c>
      <c r="I9" s="266"/>
    </row>
    <row r="10" spans="1:9" ht="18" customHeight="1" thickBot="1">
      <c r="A10" s="75" t="s">
        <v>211</v>
      </c>
      <c r="B10" s="192"/>
      <c r="C10" s="192" t="s">
        <v>99</v>
      </c>
      <c r="D10" s="79"/>
      <c r="E10" s="273"/>
      <c r="F10" s="258" t="s">
        <v>84</v>
      </c>
      <c r="G10" s="254"/>
      <c r="H10" s="254" t="s">
        <v>135</v>
      </c>
      <c r="I10" s="268"/>
    </row>
    <row r="11" spans="1:9" ht="18" customHeight="1">
      <c r="A11" s="75" t="s">
        <v>213</v>
      </c>
      <c r="B11" s="192"/>
      <c r="C11" s="192" t="s">
        <v>214</v>
      </c>
      <c r="D11" s="79"/>
      <c r="E11" s="273"/>
      <c r="F11" s="414" t="s">
        <v>229</v>
      </c>
      <c r="G11" s="414"/>
      <c r="H11" s="414"/>
      <c r="I11" s="269"/>
    </row>
    <row r="12" spans="1:9" ht="18" customHeight="1">
      <c r="A12" s="75" t="s">
        <v>215</v>
      </c>
      <c r="B12" s="192"/>
      <c r="C12" s="192" t="s">
        <v>216</v>
      </c>
      <c r="D12" s="79"/>
      <c r="E12" s="273"/>
      <c r="F12" s="330" t="s">
        <v>245</v>
      </c>
      <c r="G12" s="235"/>
      <c r="H12" s="235" t="s">
        <v>269</v>
      </c>
      <c r="I12" s="265"/>
    </row>
    <row r="13" spans="1:9" ht="18" customHeight="1">
      <c r="A13" s="75" t="s">
        <v>217</v>
      </c>
      <c r="B13" s="192"/>
      <c r="C13" s="192" t="s">
        <v>223</v>
      </c>
      <c r="D13" s="79"/>
      <c r="E13" s="273"/>
      <c r="F13" s="114" t="s">
        <v>246</v>
      </c>
      <c r="G13" s="243"/>
      <c r="H13" s="243" t="s">
        <v>270</v>
      </c>
      <c r="I13" s="252"/>
    </row>
    <row r="14" spans="1:9" ht="18" customHeight="1">
      <c r="A14" s="75" t="s">
        <v>218</v>
      </c>
      <c r="B14" s="192"/>
      <c r="C14" s="192" t="s">
        <v>224</v>
      </c>
      <c r="D14" s="79"/>
      <c r="E14" s="273"/>
      <c r="F14" s="112" t="s">
        <v>248</v>
      </c>
      <c r="G14" s="192"/>
      <c r="H14" s="192" t="s">
        <v>271</v>
      </c>
      <c r="I14" s="252"/>
    </row>
    <row r="15" spans="1:9" ht="18" customHeight="1">
      <c r="A15" s="75" t="s">
        <v>219</v>
      </c>
      <c r="B15" s="192"/>
      <c r="C15" s="192" t="s">
        <v>99</v>
      </c>
      <c r="D15" s="79"/>
      <c r="E15" s="273"/>
      <c r="F15" s="324" t="s">
        <v>247</v>
      </c>
      <c r="G15" s="192"/>
      <c r="H15" s="323" t="s">
        <v>374</v>
      </c>
      <c r="I15" s="252"/>
    </row>
    <row r="16" spans="1:9" ht="18" customHeight="1">
      <c r="A16" s="75" t="s">
        <v>220</v>
      </c>
      <c r="B16" s="192"/>
      <c r="C16" s="192" t="s">
        <v>99</v>
      </c>
      <c r="D16" s="79"/>
      <c r="E16" s="273"/>
      <c r="F16" s="112" t="s">
        <v>172</v>
      </c>
      <c r="G16" s="192"/>
      <c r="H16" s="192" t="s">
        <v>272</v>
      </c>
      <c r="I16" s="252"/>
    </row>
    <row r="17" spans="1:9" ht="18" customHeight="1">
      <c r="A17" s="75" t="s">
        <v>221</v>
      </c>
      <c r="B17" s="192"/>
      <c r="C17" s="192" t="s">
        <v>99</v>
      </c>
      <c r="D17" s="79"/>
      <c r="E17" s="273"/>
      <c r="F17" s="112" t="s">
        <v>249</v>
      </c>
      <c r="G17" s="192"/>
      <c r="H17" s="192" t="s">
        <v>273</v>
      </c>
      <c r="I17" s="252"/>
    </row>
    <row r="18" spans="1:9" ht="18" customHeight="1">
      <c r="A18" s="309"/>
      <c r="B18" s="246"/>
      <c r="C18" s="458"/>
      <c r="D18" s="458"/>
      <c r="E18" s="273"/>
      <c r="F18" s="260" t="s">
        <v>250</v>
      </c>
      <c r="G18" s="256"/>
      <c r="H18" s="192" t="s">
        <v>274</v>
      </c>
      <c r="I18" s="252"/>
    </row>
    <row r="19" spans="1:9" ht="18" customHeight="1">
      <c r="A19" s="141"/>
      <c r="B19" s="246"/>
      <c r="C19" s="246"/>
      <c r="D19" s="144"/>
      <c r="E19" s="273"/>
      <c r="F19" s="260" t="s">
        <v>251</v>
      </c>
      <c r="G19" s="256"/>
      <c r="H19" s="192" t="s">
        <v>275</v>
      </c>
      <c r="I19" s="252"/>
    </row>
    <row r="20" spans="1:9" ht="18" customHeight="1">
      <c r="A20" s="76"/>
      <c r="B20" s="243"/>
      <c r="C20" s="243"/>
      <c r="D20" s="304"/>
      <c r="E20" s="273"/>
      <c r="F20" s="260" t="s">
        <v>252</v>
      </c>
      <c r="G20" s="256"/>
      <c r="H20" s="192" t="s">
        <v>276</v>
      </c>
      <c r="I20" s="252"/>
    </row>
    <row r="21" spans="1:9" ht="18" customHeight="1" thickBot="1">
      <c r="A21" s="147" t="s">
        <v>84</v>
      </c>
      <c r="B21" s="254"/>
      <c r="C21" s="254" t="s">
        <v>369</v>
      </c>
      <c r="D21" s="116"/>
      <c r="E21" s="272"/>
      <c r="F21" s="325" t="s">
        <v>253</v>
      </c>
      <c r="G21" s="256"/>
      <c r="H21" s="323" t="s">
        <v>375</v>
      </c>
      <c r="I21" s="252"/>
    </row>
    <row r="22" spans="1:9" ht="18" customHeight="1">
      <c r="A22" s="217" t="s">
        <v>229</v>
      </c>
      <c r="B22" s="219"/>
      <c r="C22" s="219"/>
      <c r="D22" s="216"/>
      <c r="E22" s="272"/>
      <c r="F22" s="260" t="s">
        <v>294</v>
      </c>
      <c r="G22" s="256"/>
      <c r="H22" s="192" t="s">
        <v>286</v>
      </c>
      <c r="I22" s="252"/>
    </row>
    <row r="23" spans="1:9" ht="18" customHeight="1">
      <c r="A23" s="75" t="s">
        <v>222</v>
      </c>
      <c r="B23" s="192"/>
      <c r="C23" s="192" t="s">
        <v>225</v>
      </c>
      <c r="D23" s="117"/>
      <c r="E23" s="273"/>
      <c r="F23" s="260" t="s">
        <v>254</v>
      </c>
      <c r="G23" s="256"/>
      <c r="H23" s="192" t="s">
        <v>240</v>
      </c>
      <c r="I23" s="252"/>
    </row>
    <row r="24" spans="1:9" ht="18" customHeight="1">
      <c r="A24" s="140" t="s">
        <v>226</v>
      </c>
      <c r="B24" s="240"/>
      <c r="C24" s="240" t="s">
        <v>99</v>
      </c>
      <c r="D24" s="79"/>
      <c r="E24" s="273"/>
      <c r="F24" s="260" t="s">
        <v>240</v>
      </c>
      <c r="G24" s="256"/>
      <c r="H24" s="192" t="s">
        <v>277</v>
      </c>
      <c r="I24" s="252"/>
    </row>
    <row r="25" spans="1:9" ht="18" customHeight="1">
      <c r="A25" s="140" t="s">
        <v>355</v>
      </c>
      <c r="B25" s="240"/>
      <c r="C25" s="240" t="s">
        <v>99</v>
      </c>
      <c r="D25" s="146"/>
      <c r="E25" s="273"/>
      <c r="F25" s="260" t="s">
        <v>255</v>
      </c>
      <c r="G25" s="256"/>
      <c r="H25" s="192" t="s">
        <v>278</v>
      </c>
      <c r="I25" s="252"/>
    </row>
    <row r="26" spans="1:9" ht="18" customHeight="1">
      <c r="A26" s="309"/>
      <c r="B26" s="246"/>
      <c r="C26" s="458"/>
      <c r="D26" s="458"/>
      <c r="E26" s="273"/>
      <c r="F26" s="260" t="s">
        <v>256</v>
      </c>
      <c r="G26" s="256"/>
      <c r="H26" s="192" t="s">
        <v>279</v>
      </c>
      <c r="I26" s="252"/>
    </row>
    <row r="27" spans="1:9" ht="18" customHeight="1" thickBot="1">
      <c r="A27" s="147" t="s">
        <v>84</v>
      </c>
      <c r="B27" s="254"/>
      <c r="C27" s="254" t="s">
        <v>370</v>
      </c>
      <c r="D27" s="148"/>
      <c r="E27" s="272"/>
      <c r="F27" s="112" t="s">
        <v>257</v>
      </c>
      <c r="G27" s="192"/>
      <c r="H27" s="192" t="s">
        <v>351</v>
      </c>
      <c r="I27" s="252"/>
    </row>
    <row r="28" spans="1:9" ht="18" customHeight="1" thickBot="1">
      <c r="A28" s="474" t="s">
        <v>340</v>
      </c>
      <c r="B28" s="473"/>
      <c r="C28" s="473"/>
      <c r="D28" s="261"/>
      <c r="E28" s="275"/>
      <c r="F28" s="325" t="s">
        <v>258</v>
      </c>
      <c r="G28" s="256"/>
      <c r="H28" s="192" t="s">
        <v>280</v>
      </c>
      <c r="I28" s="252"/>
    </row>
    <row r="29" spans="1:9" ht="18" customHeight="1">
      <c r="A29" s="75" t="s">
        <v>231</v>
      </c>
      <c r="B29" s="243"/>
      <c r="C29" s="255"/>
      <c r="D29" s="264"/>
      <c r="E29" s="272"/>
      <c r="F29" s="260" t="s">
        <v>259</v>
      </c>
      <c r="G29" s="256"/>
      <c r="H29" s="192" t="s">
        <v>281</v>
      </c>
      <c r="I29" s="252"/>
    </row>
    <row r="30" spans="1:9" ht="18" customHeight="1">
      <c r="A30" s="75" t="s">
        <v>232</v>
      </c>
      <c r="B30" s="192"/>
      <c r="C30" s="232"/>
      <c r="D30" s="106"/>
      <c r="E30" s="272"/>
      <c r="F30" s="112" t="s">
        <v>260</v>
      </c>
      <c r="G30" s="192"/>
      <c r="H30" s="192" t="s">
        <v>282</v>
      </c>
      <c r="I30" s="252"/>
    </row>
    <row r="31" spans="1:9" ht="18" customHeight="1">
      <c r="A31" s="75" t="s">
        <v>233</v>
      </c>
      <c r="B31" s="192"/>
      <c r="C31" s="232"/>
      <c r="D31" s="106"/>
      <c r="E31" s="272"/>
      <c r="F31" s="112" t="s">
        <v>261</v>
      </c>
      <c r="G31" s="192"/>
      <c r="H31" s="192" t="s">
        <v>240</v>
      </c>
      <c r="I31" s="252"/>
    </row>
    <row r="32" spans="1:9" ht="18" customHeight="1">
      <c r="A32" s="75" t="s">
        <v>212</v>
      </c>
      <c r="B32" s="192"/>
      <c r="C32" s="232"/>
      <c r="D32" s="106"/>
      <c r="E32" s="272"/>
      <c r="F32" s="112" t="s">
        <v>262</v>
      </c>
      <c r="G32" s="192"/>
      <c r="H32" s="192" t="s">
        <v>283</v>
      </c>
      <c r="I32" s="252"/>
    </row>
    <row r="33" spans="1:9" ht="18" customHeight="1">
      <c r="A33" s="140" t="s">
        <v>234</v>
      </c>
      <c r="B33" s="240"/>
      <c r="C33" s="232"/>
      <c r="D33" s="106"/>
      <c r="E33" s="272"/>
      <c r="F33" s="112" t="s">
        <v>263</v>
      </c>
      <c r="G33" s="192"/>
      <c r="H33" s="192" t="s">
        <v>267</v>
      </c>
      <c r="I33" s="252"/>
    </row>
    <row r="34" spans="1:9" ht="18" customHeight="1">
      <c r="A34" s="140"/>
      <c r="B34" s="240"/>
      <c r="C34" s="241"/>
      <c r="D34" s="152"/>
      <c r="E34" s="272"/>
      <c r="F34" s="112" t="s">
        <v>264</v>
      </c>
      <c r="G34" s="192"/>
      <c r="H34" s="192" t="s">
        <v>240</v>
      </c>
      <c r="I34" s="252"/>
    </row>
    <row r="35" spans="1:9" ht="18" customHeight="1">
      <c r="A35" s="153" t="s">
        <v>195</v>
      </c>
      <c r="B35" s="257"/>
      <c r="C35" s="193" t="s">
        <v>342</v>
      </c>
      <c r="D35" s="218"/>
      <c r="E35" s="272"/>
      <c r="F35" s="112"/>
      <c r="G35" s="192"/>
      <c r="H35" s="192"/>
      <c r="I35" s="266"/>
    </row>
    <row r="36" spans="1:9" ht="18" customHeight="1" thickBot="1">
      <c r="A36" s="145" t="s">
        <v>235</v>
      </c>
      <c r="B36" s="149"/>
      <c r="C36" s="149" t="s">
        <v>371</v>
      </c>
      <c r="D36" s="116"/>
      <c r="E36" s="272"/>
      <c r="F36" s="258" t="s">
        <v>84</v>
      </c>
      <c r="G36" s="254"/>
      <c r="H36" s="254" t="s">
        <v>401</v>
      </c>
      <c r="I36" s="268"/>
    </row>
    <row r="37" spans="1:9" ht="18" customHeight="1" thickBot="1">
      <c r="A37" s="145"/>
      <c r="B37" s="149"/>
      <c r="C37" s="149" t="s">
        <v>372</v>
      </c>
      <c r="D37" s="116"/>
      <c r="E37" s="272"/>
      <c r="F37" s="473" t="s">
        <v>340</v>
      </c>
      <c r="G37" s="473"/>
      <c r="H37" s="473"/>
      <c r="I37" s="270"/>
    </row>
    <row r="38" spans="1:9" ht="18" customHeight="1">
      <c r="A38" s="145"/>
      <c r="B38" s="149"/>
      <c r="C38" s="149"/>
      <c r="D38" s="116"/>
      <c r="E38" s="272"/>
      <c r="F38" s="199" t="s">
        <v>265</v>
      </c>
      <c r="G38" s="199"/>
      <c r="H38" s="199"/>
      <c r="I38" s="267"/>
    </row>
    <row r="39" spans="1:9" ht="18" customHeight="1">
      <c r="A39" s="150"/>
      <c r="B39" s="70"/>
      <c r="C39" s="70"/>
      <c r="D39" s="262"/>
      <c r="E39" s="277"/>
      <c r="F39" s="192" t="s">
        <v>266</v>
      </c>
      <c r="G39" s="192"/>
      <c r="H39" s="192"/>
      <c r="I39" s="252"/>
    </row>
    <row r="40" spans="1:9" ht="18" customHeight="1">
      <c r="A40" s="150"/>
      <c r="B40" s="70"/>
      <c r="C40" s="70"/>
      <c r="D40" s="262"/>
      <c r="E40" s="277"/>
      <c r="F40" s="192" t="s">
        <v>268</v>
      </c>
      <c r="G40" s="192"/>
      <c r="H40" s="192"/>
      <c r="I40" s="252"/>
    </row>
    <row r="41" spans="1:9" ht="18" customHeight="1">
      <c r="A41" s="150"/>
      <c r="B41" s="70"/>
      <c r="C41" s="70"/>
      <c r="D41" s="262"/>
      <c r="E41" s="277"/>
      <c r="F41" s="192"/>
      <c r="G41" s="192"/>
      <c r="H41" s="192"/>
      <c r="I41" s="252"/>
    </row>
    <row r="42" spans="1:9" ht="18" customHeight="1">
      <c r="A42" s="150"/>
      <c r="B42" s="70"/>
      <c r="C42" s="70"/>
      <c r="D42" s="262"/>
      <c r="E42" s="277"/>
      <c r="F42" s="246"/>
      <c r="G42" s="246"/>
      <c r="H42" s="246"/>
      <c r="I42" s="266"/>
    </row>
    <row r="43" spans="1:9" ht="18" customHeight="1">
      <c r="A43" s="150"/>
      <c r="B43" s="70"/>
      <c r="C43" s="70"/>
      <c r="D43" s="262"/>
      <c r="E43" s="277"/>
      <c r="F43" s="111" t="s">
        <v>195</v>
      </c>
      <c r="G43" s="257"/>
      <c r="H43" s="193" t="s">
        <v>352</v>
      </c>
      <c r="I43" s="221"/>
    </row>
    <row r="44" spans="1:9" ht="18" customHeight="1">
      <c r="A44" s="150"/>
      <c r="B44" s="70"/>
      <c r="C44" s="70"/>
      <c r="D44" s="262"/>
      <c r="E44" s="277"/>
      <c r="F44" s="70"/>
      <c r="G44" s="70"/>
      <c r="H44" s="70"/>
      <c r="I44" s="269"/>
    </row>
    <row r="45" spans="1:9" ht="18" customHeight="1">
      <c r="A45" s="150"/>
      <c r="B45" s="70"/>
      <c r="C45" s="70"/>
      <c r="D45" s="262"/>
      <c r="E45" s="277"/>
      <c r="F45" s="149" t="s">
        <v>236</v>
      </c>
      <c r="G45" s="149"/>
      <c r="H45" s="149" t="s">
        <v>376</v>
      </c>
      <c r="I45" s="269"/>
    </row>
    <row r="46" spans="1:9" ht="18" customHeight="1" thickBot="1">
      <c r="A46" s="154"/>
      <c r="B46" s="155"/>
      <c r="C46" s="155"/>
      <c r="D46" s="263"/>
      <c r="E46" s="277"/>
      <c r="F46" s="229"/>
      <c r="G46" s="229"/>
      <c r="H46" s="229" t="s">
        <v>402</v>
      </c>
      <c r="I46" s="271"/>
    </row>
  </sheetData>
  <mergeCells count="12">
    <mergeCell ref="F37:H37"/>
    <mergeCell ref="A2:C2"/>
    <mergeCell ref="A5:C5"/>
    <mergeCell ref="A28:C28"/>
    <mergeCell ref="C18:D18"/>
    <mergeCell ref="C26:D26"/>
    <mergeCell ref="H5:I5"/>
    <mergeCell ref="A1:C1"/>
    <mergeCell ref="F1:H1"/>
    <mergeCell ref="F2:H2"/>
    <mergeCell ref="F7:H7"/>
    <mergeCell ref="F11:H11"/>
  </mergeCells>
  <phoneticPr fontId="2"/>
  <pageMargins left="0.39370078740157483" right="0.39370078740157483" top="0.39370078740157483" bottom="0.19685039370078741" header="0.51181102362204722" footer="0.51181102362204722"/>
  <pageSetup paperSize="9" orientation="portrait" r:id="rId1"/>
  <headerFooter alignWithMargins="0">
    <oddFooter>&amp;C18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7" workbookViewId="0">
      <selection activeCell="A23" sqref="A23"/>
    </sheetView>
  </sheetViews>
  <sheetFormatPr defaultRowHeight="14.25"/>
  <cols>
    <col min="1" max="5" width="9" style="100"/>
    <col min="6" max="6" width="15.625" style="100" customWidth="1"/>
    <col min="7" max="7" width="9.5" style="100" customWidth="1"/>
    <col min="8" max="8" width="7.625" style="100" customWidth="1"/>
    <col min="9" max="9" width="8.625" style="101" customWidth="1"/>
    <col min="10" max="10" width="7.625" style="102" customWidth="1"/>
    <col min="11" max="16384" width="9" style="100"/>
  </cols>
  <sheetData>
    <row r="1" spans="1:10" ht="15" thickBot="1"/>
    <row r="2" spans="1:10" ht="25.5" thickTop="1" thickBot="1">
      <c r="A2" s="103"/>
      <c r="D2" s="372" t="s">
        <v>96</v>
      </c>
      <c r="E2" s="373"/>
    </row>
    <row r="3" spans="1:10" ht="21.75" thickTop="1">
      <c r="A3" s="103"/>
      <c r="D3" s="104"/>
      <c r="E3" s="104"/>
    </row>
    <row r="5" spans="1:10" ht="17.25">
      <c r="A5" s="120"/>
      <c r="B5" s="120"/>
      <c r="C5" s="120"/>
      <c r="D5" s="120"/>
      <c r="E5" s="120"/>
      <c r="F5" s="120"/>
      <c r="G5" s="120"/>
      <c r="H5" s="121" t="s">
        <v>118</v>
      </c>
      <c r="J5" s="122"/>
    </row>
    <row r="6" spans="1:10" ht="17.25">
      <c r="A6" s="120" t="s">
        <v>382</v>
      </c>
      <c r="B6" s="120"/>
      <c r="C6" s="120"/>
      <c r="D6" s="120"/>
      <c r="E6" s="120"/>
      <c r="F6" s="120"/>
      <c r="G6" s="120"/>
      <c r="H6" s="120"/>
      <c r="I6" s="121"/>
      <c r="J6" s="122"/>
    </row>
    <row r="7" spans="1:10" ht="17.25">
      <c r="A7" s="120"/>
      <c r="B7" s="120"/>
      <c r="C7" s="120"/>
      <c r="D7" s="120"/>
      <c r="E7" s="120"/>
      <c r="F7" s="120"/>
      <c r="G7" s="120"/>
      <c r="H7" s="120"/>
      <c r="I7" s="121"/>
      <c r="J7" s="122"/>
    </row>
    <row r="8" spans="1:10" ht="17.25">
      <c r="B8" s="123">
        <v>-1</v>
      </c>
      <c r="C8" s="120" t="s">
        <v>126</v>
      </c>
      <c r="D8" s="120"/>
      <c r="E8" s="120"/>
      <c r="F8" s="120"/>
      <c r="G8" s="120"/>
      <c r="H8" s="121">
        <v>1</v>
      </c>
      <c r="I8" s="122"/>
    </row>
    <row r="9" spans="1:10" ht="17.25">
      <c r="B9" s="120"/>
      <c r="C9" s="120"/>
      <c r="D9" s="120"/>
      <c r="E9" s="120"/>
      <c r="F9" s="120"/>
      <c r="G9" s="120"/>
      <c r="H9" s="121"/>
      <c r="I9" s="122"/>
    </row>
    <row r="10" spans="1:10" ht="17.25">
      <c r="B10" s="123">
        <v>-2</v>
      </c>
      <c r="C10" s="120" t="s">
        <v>127</v>
      </c>
      <c r="D10" s="120"/>
      <c r="E10" s="120"/>
      <c r="F10" s="120"/>
      <c r="G10" s="120">
        <v>2</v>
      </c>
      <c r="H10" s="121" t="s">
        <v>121</v>
      </c>
      <c r="I10" s="122">
        <v>6</v>
      </c>
    </row>
    <row r="11" spans="1:10" ht="17.25">
      <c r="A11" s="120"/>
      <c r="B11" s="120"/>
      <c r="C11" s="120"/>
      <c r="D11" s="120"/>
      <c r="E11" s="120"/>
      <c r="F11" s="120"/>
      <c r="G11" s="120"/>
      <c r="H11" s="121"/>
      <c r="I11" s="122"/>
    </row>
    <row r="12" spans="1:10" ht="17.25">
      <c r="A12" s="120" t="s">
        <v>383</v>
      </c>
      <c r="B12" s="120"/>
      <c r="C12" s="120"/>
      <c r="D12" s="120"/>
      <c r="E12" s="120"/>
      <c r="F12" s="120"/>
      <c r="G12" s="120"/>
      <c r="H12" s="121"/>
      <c r="I12" s="122"/>
    </row>
    <row r="13" spans="1:10" ht="17.25">
      <c r="A13" s="120"/>
      <c r="B13" s="120"/>
      <c r="C13" s="120"/>
      <c r="D13" s="120"/>
      <c r="E13" s="120"/>
      <c r="F13" s="120"/>
      <c r="G13" s="120"/>
      <c r="H13" s="121"/>
      <c r="I13" s="122"/>
    </row>
    <row r="14" spans="1:10" ht="17.25">
      <c r="A14" s="120"/>
      <c r="B14" s="123">
        <v>-1</v>
      </c>
      <c r="C14" s="120" t="s">
        <v>290</v>
      </c>
      <c r="D14" s="120"/>
      <c r="E14" s="120"/>
      <c r="F14" s="120"/>
      <c r="G14" s="120"/>
      <c r="H14" s="121">
        <v>7</v>
      </c>
      <c r="I14" s="122"/>
    </row>
    <row r="15" spans="1:10" ht="17.25">
      <c r="A15" s="120"/>
      <c r="B15" s="123">
        <v>-2</v>
      </c>
      <c r="C15" s="120" t="s">
        <v>291</v>
      </c>
      <c r="D15" s="120"/>
      <c r="E15" s="120"/>
      <c r="F15" s="120"/>
      <c r="G15" s="120">
        <v>8</v>
      </c>
      <c r="H15" s="121" t="s">
        <v>119</v>
      </c>
      <c r="I15" s="122">
        <v>9</v>
      </c>
    </row>
    <row r="16" spans="1:10" ht="17.25">
      <c r="A16" s="120"/>
      <c r="B16" s="123">
        <v>-3</v>
      </c>
      <c r="C16" s="120" t="s">
        <v>292</v>
      </c>
      <c r="D16" s="120"/>
      <c r="E16" s="120"/>
      <c r="F16" s="120"/>
      <c r="G16" s="120"/>
      <c r="H16" s="121">
        <v>10</v>
      </c>
      <c r="I16" s="122"/>
    </row>
    <row r="17" spans="1:9" ht="17.25">
      <c r="A17" s="120"/>
      <c r="B17" s="120"/>
      <c r="C17" s="120"/>
      <c r="D17" s="120"/>
      <c r="E17" s="120"/>
      <c r="F17" s="120"/>
      <c r="G17" s="120"/>
      <c r="H17" s="121"/>
      <c r="I17" s="122"/>
    </row>
    <row r="18" spans="1:9" ht="17.25">
      <c r="A18" s="120" t="s">
        <v>384</v>
      </c>
      <c r="B18" s="120"/>
      <c r="C18" s="120"/>
      <c r="D18" s="120"/>
      <c r="E18" s="120"/>
      <c r="F18" s="120"/>
      <c r="G18" s="120"/>
      <c r="H18" s="121">
        <v>11</v>
      </c>
      <c r="I18" s="122"/>
    </row>
    <row r="19" spans="1:9" ht="17.25">
      <c r="A19" s="120"/>
      <c r="B19" s="120"/>
      <c r="C19" s="120"/>
      <c r="D19" s="120"/>
      <c r="E19" s="120"/>
      <c r="F19" s="120"/>
      <c r="G19" s="120"/>
      <c r="H19" s="121"/>
      <c r="I19" s="122"/>
    </row>
    <row r="20" spans="1:9" ht="17.25">
      <c r="A20" s="120" t="s">
        <v>385</v>
      </c>
      <c r="B20" s="120"/>
      <c r="C20" s="120"/>
      <c r="D20" s="120"/>
      <c r="E20" s="120"/>
      <c r="F20" s="120"/>
      <c r="G20" s="120"/>
      <c r="H20" s="121">
        <v>12</v>
      </c>
      <c r="I20" s="122"/>
    </row>
    <row r="21" spans="1:9" ht="17.25">
      <c r="A21" s="120"/>
      <c r="G21" s="120"/>
      <c r="H21" s="121"/>
      <c r="I21" s="122"/>
    </row>
    <row r="22" spans="1:9" ht="17.25">
      <c r="A22" s="120" t="s">
        <v>399</v>
      </c>
      <c r="G22" s="120"/>
      <c r="H22" s="121"/>
      <c r="I22" s="122"/>
    </row>
    <row r="23" spans="1:9" ht="17.25">
      <c r="G23" s="120"/>
      <c r="H23" s="121"/>
      <c r="I23" s="122"/>
    </row>
    <row r="24" spans="1:9" ht="17.25">
      <c r="A24" s="120" t="s">
        <v>398</v>
      </c>
      <c r="G24" s="120"/>
      <c r="H24" s="121"/>
      <c r="I24" s="122"/>
    </row>
    <row r="25" spans="1:9" ht="17.25">
      <c r="A25" s="120"/>
      <c r="B25" s="123"/>
      <c r="H25" s="121"/>
      <c r="I25" s="122"/>
    </row>
    <row r="26" spans="1:9" ht="17.25">
      <c r="A26" s="120"/>
      <c r="G26" s="120"/>
      <c r="H26" s="121"/>
      <c r="I26" s="122"/>
    </row>
    <row r="27" spans="1:9" ht="17.25">
      <c r="A27" s="120" t="s">
        <v>128</v>
      </c>
      <c r="G27" s="120"/>
      <c r="H27" s="121"/>
      <c r="I27" s="122"/>
    </row>
    <row r="28" spans="1:9" ht="17.25">
      <c r="A28" s="123">
        <v>-1</v>
      </c>
      <c r="B28" s="120" t="s">
        <v>386</v>
      </c>
      <c r="F28" s="120"/>
      <c r="G28" s="120"/>
      <c r="H28" s="121"/>
      <c r="I28" s="122"/>
    </row>
    <row r="29" spans="1:9" ht="17.25">
      <c r="B29" s="123">
        <v>-1</v>
      </c>
      <c r="C29" s="120" t="s">
        <v>198</v>
      </c>
      <c r="D29" s="120"/>
      <c r="E29" s="120"/>
      <c r="F29" s="120"/>
      <c r="H29" s="121">
        <v>13</v>
      </c>
      <c r="I29" s="100"/>
    </row>
    <row r="30" spans="1:9" ht="17.25">
      <c r="A30" s="120"/>
      <c r="B30" s="123">
        <v>-2</v>
      </c>
      <c r="C30" s="120" t="s">
        <v>285</v>
      </c>
      <c r="D30" s="120"/>
      <c r="E30" s="120"/>
      <c r="F30" s="120"/>
      <c r="G30" s="120">
        <v>14</v>
      </c>
      <c r="H30" s="121" t="s">
        <v>284</v>
      </c>
      <c r="I30" s="122">
        <v>15</v>
      </c>
    </row>
    <row r="31" spans="1:9" ht="17.25">
      <c r="A31" s="120"/>
      <c r="B31" s="123"/>
      <c r="C31" s="120"/>
      <c r="D31" s="120"/>
      <c r="E31" s="120"/>
      <c r="F31" s="120"/>
      <c r="G31" s="120"/>
      <c r="H31" s="121"/>
      <c r="I31" s="122"/>
    </row>
    <row r="32" spans="1:9" ht="17.25">
      <c r="A32" s="123">
        <v>-2</v>
      </c>
      <c r="B32" s="120" t="s">
        <v>95</v>
      </c>
      <c r="C32" s="120"/>
      <c r="D32" s="120"/>
      <c r="E32" s="120"/>
      <c r="F32" s="120"/>
      <c r="G32" s="120"/>
      <c r="H32" s="121"/>
      <c r="I32" s="122"/>
    </row>
    <row r="33" spans="1:10" ht="17.25">
      <c r="A33" s="123"/>
      <c r="B33" s="123">
        <v>-1</v>
      </c>
      <c r="C33" s="120" t="s">
        <v>198</v>
      </c>
      <c r="D33" s="120"/>
      <c r="E33" s="120"/>
      <c r="F33" s="120"/>
      <c r="G33" s="120">
        <v>16</v>
      </c>
      <c r="H33" s="121" t="s">
        <v>284</v>
      </c>
      <c r="I33" s="122">
        <v>17</v>
      </c>
    </row>
    <row r="34" spans="1:10" ht="17.25">
      <c r="A34" s="120"/>
      <c r="B34" s="123">
        <v>-2</v>
      </c>
      <c r="C34" s="120" t="s">
        <v>285</v>
      </c>
      <c r="D34" s="120"/>
      <c r="E34" s="120"/>
      <c r="F34" s="120"/>
      <c r="G34" s="120"/>
      <c r="H34" s="121">
        <v>18</v>
      </c>
      <c r="I34" s="122"/>
    </row>
    <row r="35" spans="1:10" ht="17.25">
      <c r="A35" s="120"/>
      <c r="E35" s="120"/>
      <c r="F35" s="120"/>
      <c r="G35" s="120"/>
      <c r="H35" s="120"/>
      <c r="I35" s="121"/>
      <c r="J35" s="122"/>
    </row>
    <row r="36" spans="1:10" ht="17.25">
      <c r="A36" s="120"/>
      <c r="E36" s="120"/>
      <c r="F36" s="120"/>
      <c r="G36" s="120"/>
      <c r="H36" s="120"/>
      <c r="I36" s="121"/>
      <c r="J36" s="122"/>
    </row>
  </sheetData>
  <mergeCells count="1">
    <mergeCell ref="D2:E2"/>
  </mergeCells>
  <phoneticPr fontId="2"/>
  <pageMargins left="1.3779527559055118" right="0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10" zoomScaleNormal="100" workbookViewId="0">
      <selection activeCell="D10" sqref="D10"/>
    </sheetView>
  </sheetViews>
  <sheetFormatPr defaultRowHeight="30" customHeight="1"/>
  <cols>
    <col min="1" max="1" width="21.75" style="39" customWidth="1"/>
    <col min="2" max="2" width="20.625" style="39" customWidth="1"/>
    <col min="3" max="3" width="23" style="39" customWidth="1"/>
    <col min="4" max="4" width="21.125" style="39" customWidth="1"/>
    <col min="5" max="16384" width="9" style="39"/>
  </cols>
  <sheetData>
    <row r="1" spans="1:6" ht="30" customHeight="1">
      <c r="A1" s="278" t="s">
        <v>287</v>
      </c>
    </row>
    <row r="2" spans="1:6" s="37" customFormat="1" ht="30" customHeight="1">
      <c r="A2" s="375" t="s">
        <v>387</v>
      </c>
      <c r="B2" s="375"/>
      <c r="C2" s="375"/>
      <c r="D2" s="375"/>
    </row>
    <row r="3" spans="1:6" s="37" customFormat="1" ht="24.95" customHeight="1">
      <c r="A3" s="36"/>
      <c r="C3" s="38"/>
      <c r="D3" s="38"/>
    </row>
    <row r="4" spans="1:6" ht="24.95" customHeight="1">
      <c r="A4" s="374" t="s">
        <v>388</v>
      </c>
      <c r="B4" s="374"/>
      <c r="C4" s="374"/>
      <c r="D4" s="374"/>
    </row>
    <row r="5" spans="1:6" ht="24.95" customHeight="1">
      <c r="A5" s="131"/>
      <c r="B5" s="131"/>
      <c r="C5" s="131"/>
      <c r="D5" s="131"/>
    </row>
    <row r="6" spans="1:6" ht="24.95" customHeight="1">
      <c r="A6" s="131"/>
      <c r="B6" s="131"/>
      <c r="C6" s="380" t="s">
        <v>201</v>
      </c>
      <c r="D6" s="380"/>
    </row>
    <row r="7" spans="1:6" ht="24.95" customHeight="1" thickBot="1">
      <c r="D7" s="131" t="s">
        <v>12</v>
      </c>
    </row>
    <row r="8" spans="1:6" s="278" customFormat="1" ht="30" customHeight="1" thickBot="1">
      <c r="A8" s="376" t="s">
        <v>360</v>
      </c>
      <c r="B8" s="377"/>
      <c r="C8" s="378" t="s">
        <v>361</v>
      </c>
      <c r="D8" s="379"/>
    </row>
    <row r="9" spans="1:6" ht="30" customHeight="1" thickBot="1">
      <c r="A9" s="279" t="s">
        <v>358</v>
      </c>
      <c r="B9" s="293" t="s">
        <v>359</v>
      </c>
      <c r="C9" s="298" t="s">
        <v>358</v>
      </c>
      <c r="D9" s="294" t="s">
        <v>359</v>
      </c>
    </row>
    <row r="10" spans="1:6" ht="30" customHeight="1">
      <c r="A10" s="133" t="s">
        <v>196</v>
      </c>
      <c r="B10" s="280">
        <v>7693</v>
      </c>
      <c r="C10" s="134" t="s">
        <v>0</v>
      </c>
      <c r="D10" s="281">
        <v>5180400</v>
      </c>
    </row>
    <row r="11" spans="1:6" ht="30" customHeight="1">
      <c r="A11" s="41" t="s">
        <v>13</v>
      </c>
      <c r="B11" s="282">
        <v>12324930</v>
      </c>
      <c r="C11" s="130" t="s">
        <v>1</v>
      </c>
      <c r="D11" s="283">
        <v>4040000</v>
      </c>
    </row>
    <row r="12" spans="1:6" ht="30" customHeight="1">
      <c r="A12" s="41" t="s">
        <v>197</v>
      </c>
      <c r="B12" s="282">
        <v>56374</v>
      </c>
      <c r="C12" s="130" t="s">
        <v>2</v>
      </c>
      <c r="D12" s="283">
        <v>943391</v>
      </c>
    </row>
    <row r="13" spans="1:6" ht="30" customHeight="1">
      <c r="A13" s="41" t="s">
        <v>289</v>
      </c>
      <c r="B13" s="282">
        <v>675500</v>
      </c>
      <c r="C13" s="130" t="s">
        <v>3</v>
      </c>
      <c r="D13" s="283">
        <v>472740</v>
      </c>
      <c r="E13" s="239"/>
      <c r="F13" s="284"/>
    </row>
    <row r="14" spans="1:6" ht="30" customHeight="1">
      <c r="A14" s="42"/>
      <c r="B14" s="282"/>
      <c r="C14" s="130" t="s">
        <v>4</v>
      </c>
      <c r="D14" s="283">
        <v>362200</v>
      </c>
    </row>
    <row r="15" spans="1:6" ht="30" customHeight="1">
      <c r="A15" s="42"/>
      <c r="B15" s="282"/>
      <c r="C15" s="130" t="s">
        <v>5</v>
      </c>
      <c r="D15" s="283">
        <v>462188</v>
      </c>
    </row>
    <row r="16" spans="1:6" ht="30" customHeight="1">
      <c r="A16" s="285"/>
      <c r="B16" s="282"/>
      <c r="C16" s="130" t="s">
        <v>6</v>
      </c>
      <c r="D16" s="283">
        <v>666066</v>
      </c>
    </row>
    <row r="17" spans="1:4" ht="30" customHeight="1">
      <c r="A17" s="41"/>
      <c r="B17" s="282"/>
      <c r="C17" s="130" t="s">
        <v>7</v>
      </c>
      <c r="D17" s="283">
        <v>20738</v>
      </c>
    </row>
    <row r="18" spans="1:4" s="278" customFormat="1" ht="30" customHeight="1">
      <c r="A18" s="286"/>
      <c r="B18" s="287"/>
      <c r="C18" s="130" t="s">
        <v>8</v>
      </c>
      <c r="D18" s="283">
        <v>95500</v>
      </c>
    </row>
    <row r="19" spans="1:4" ht="30" customHeight="1">
      <c r="A19" s="285"/>
      <c r="B19" s="282"/>
      <c r="C19" s="130" t="s">
        <v>9</v>
      </c>
      <c r="D19" s="283">
        <v>55375</v>
      </c>
    </row>
    <row r="20" spans="1:4" ht="30" customHeight="1">
      <c r="A20" s="285"/>
      <c r="B20" s="282"/>
      <c r="C20" s="130" t="s">
        <v>122</v>
      </c>
      <c r="D20" s="283">
        <v>145000</v>
      </c>
    </row>
    <row r="21" spans="1:4" ht="30" customHeight="1">
      <c r="A21" s="285"/>
      <c r="B21" s="282"/>
      <c r="C21" s="130" t="s">
        <v>10</v>
      </c>
      <c r="D21" s="283">
        <v>49800</v>
      </c>
    </row>
    <row r="22" spans="1:4" ht="30" customHeight="1">
      <c r="A22" s="285"/>
      <c r="B22" s="282"/>
      <c r="C22" s="130" t="s">
        <v>330</v>
      </c>
      <c r="D22" s="283">
        <v>406980</v>
      </c>
    </row>
    <row r="23" spans="1:4" ht="30" customHeight="1">
      <c r="A23" s="285"/>
      <c r="B23" s="282"/>
      <c r="C23" s="130" t="s">
        <v>364</v>
      </c>
      <c r="D23" s="283">
        <v>72450</v>
      </c>
    </row>
    <row r="24" spans="1:4" ht="30" customHeight="1">
      <c r="A24" s="285"/>
      <c r="B24" s="282"/>
      <c r="C24" s="130" t="s">
        <v>295</v>
      </c>
      <c r="D24" s="283">
        <v>91669</v>
      </c>
    </row>
    <row r="25" spans="1:4" ht="30" customHeight="1" thickBot="1">
      <c r="A25" s="288"/>
      <c r="B25" s="289"/>
      <c r="C25" s="136"/>
      <c r="D25" s="290"/>
    </row>
    <row r="26" spans="1:4" ht="30" customHeight="1" thickBot="1">
      <c r="A26" s="135" t="s">
        <v>195</v>
      </c>
      <c r="B26" s="291">
        <f>SUM(B10:B15)</f>
        <v>13064497</v>
      </c>
      <c r="C26" s="132" t="s">
        <v>195</v>
      </c>
      <c r="D26" s="292">
        <f>SUM(D10:D25)</f>
        <v>13064497</v>
      </c>
    </row>
  </sheetData>
  <mergeCells count="5">
    <mergeCell ref="A4:D4"/>
    <mergeCell ref="A2:D2"/>
    <mergeCell ref="A8:B8"/>
    <mergeCell ref="C8:D8"/>
    <mergeCell ref="C6:D6"/>
  </mergeCells>
  <phoneticPr fontId="2"/>
  <pageMargins left="1.1811023622047245" right="0.19685039370078741" top="0.78740157480314965" bottom="0.78740157480314965" header="0.51181102362204722" footer="0.51181102362204722"/>
  <pageSetup paperSize="9" orientation="portrait" r:id="rId1"/>
  <headerFooter alignWithMargins="0">
    <oddFooter xml:space="preserve">&amp;C7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9" sqref="D9"/>
    </sheetView>
  </sheetViews>
  <sheetFormatPr defaultColWidth="18.125" defaultRowHeight="33" customHeight="1"/>
  <cols>
    <col min="1" max="4" width="20.625" style="46" customWidth="1"/>
    <col min="5" max="16384" width="18.125" style="46"/>
  </cols>
  <sheetData>
    <row r="1" spans="1:4" ht="33" customHeight="1">
      <c r="A1" s="44" t="s">
        <v>17</v>
      </c>
      <c r="B1" s="45"/>
      <c r="C1" s="45"/>
      <c r="D1" s="45"/>
    </row>
    <row r="2" spans="1:4" s="39" customFormat="1" ht="33" customHeight="1">
      <c r="A2" s="40" t="s">
        <v>389</v>
      </c>
      <c r="B2" s="40"/>
      <c r="C2" s="40"/>
      <c r="D2" s="40"/>
    </row>
    <row r="3" spans="1:4" s="39" customFormat="1" ht="33" customHeight="1"/>
    <row r="4" spans="1:4" s="39" customFormat="1" ht="33" customHeight="1">
      <c r="C4" s="381" t="s">
        <v>26</v>
      </c>
      <c r="D4" s="381"/>
    </row>
    <row r="5" spans="1:4" s="39" customFormat="1" ht="33" customHeight="1" thickBot="1">
      <c r="C5" s="56"/>
      <c r="D5" s="56" t="s">
        <v>27</v>
      </c>
    </row>
    <row r="6" spans="1:4" s="39" customFormat="1" ht="48.75" customHeight="1" thickBot="1">
      <c r="A6" s="47" t="s">
        <v>18</v>
      </c>
      <c r="B6" s="48"/>
      <c r="C6" s="48" t="s">
        <v>19</v>
      </c>
      <c r="D6" s="49"/>
    </row>
    <row r="7" spans="1:4" s="39" customFormat="1" ht="33" customHeight="1" thickBot="1">
      <c r="A7" s="279" t="s">
        <v>358</v>
      </c>
      <c r="B7" s="293" t="s">
        <v>359</v>
      </c>
      <c r="C7" s="298" t="s">
        <v>358</v>
      </c>
      <c r="D7" s="294" t="s">
        <v>359</v>
      </c>
    </row>
    <row r="8" spans="1:4" s="39" customFormat="1" ht="33" customHeight="1">
      <c r="A8" s="50" t="s">
        <v>20</v>
      </c>
      <c r="B8" s="51">
        <v>97283</v>
      </c>
      <c r="C8" s="52" t="s">
        <v>21</v>
      </c>
      <c r="D8" s="53">
        <v>729145</v>
      </c>
    </row>
    <row r="9" spans="1:4" s="39" customFormat="1" ht="33" customHeight="1">
      <c r="A9" s="50" t="s">
        <v>22</v>
      </c>
      <c r="B9" s="51">
        <v>638023</v>
      </c>
      <c r="C9" s="52" t="s">
        <v>403</v>
      </c>
      <c r="D9" s="53">
        <v>25996</v>
      </c>
    </row>
    <row r="10" spans="1:4" s="39" customFormat="1" ht="33" customHeight="1">
      <c r="A10" s="50" t="s">
        <v>23</v>
      </c>
      <c r="B10" s="51">
        <v>90000</v>
      </c>
      <c r="C10" s="52" t="s">
        <v>120</v>
      </c>
      <c r="D10" s="53">
        <f>'22年度収支計算書'!D24</f>
        <v>91669</v>
      </c>
    </row>
    <row r="11" spans="1:4" s="39" customFormat="1" ht="33" customHeight="1">
      <c r="A11" s="50" t="s">
        <v>24</v>
      </c>
      <c r="B11" s="51">
        <v>11504</v>
      </c>
      <c r="C11" s="52"/>
      <c r="D11" s="53"/>
    </row>
    <row r="12" spans="1:4" s="39" customFormat="1" ht="33" customHeight="1">
      <c r="A12" s="50" t="s">
        <v>25</v>
      </c>
      <c r="B12" s="51">
        <v>10000</v>
      </c>
      <c r="C12" s="52"/>
      <c r="D12" s="53"/>
    </row>
    <row r="13" spans="1:4" s="39" customFormat="1" ht="33" customHeight="1">
      <c r="A13" s="50"/>
      <c r="B13" s="51"/>
      <c r="C13" s="52"/>
      <c r="D13" s="53"/>
    </row>
    <row r="14" spans="1:4" s="39" customFormat="1" ht="33" customHeight="1" thickBot="1">
      <c r="A14" s="50"/>
      <c r="B14" s="51"/>
      <c r="C14" s="52"/>
      <c r="D14" s="53"/>
    </row>
    <row r="15" spans="1:4" s="39" customFormat="1" ht="33" customHeight="1" thickBot="1">
      <c r="A15" s="43" t="s">
        <v>165</v>
      </c>
      <c r="B15" s="54">
        <f>SUM(B8:B14)</f>
        <v>846810</v>
      </c>
      <c r="C15" s="54"/>
      <c r="D15" s="55">
        <f>SUM(D8:D14)</f>
        <v>846810</v>
      </c>
    </row>
  </sheetData>
  <mergeCells count="1">
    <mergeCell ref="C4:D4"/>
  </mergeCells>
  <phoneticPr fontId="2"/>
  <pageMargins left="0.78740157480314965" right="0.98425196850393704" top="0.98425196850393704" bottom="0.98425196850393704" header="0.51181102362204722" footer="0.51181102362204722"/>
  <pageSetup paperSize="9" orientation="portrait" r:id="rId1"/>
  <headerFooter alignWithMargins="0">
    <oddFooter xml:space="preserve">&amp;C8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19" sqref="D19"/>
    </sheetView>
  </sheetViews>
  <sheetFormatPr defaultRowHeight="24.95" customHeight="1"/>
  <cols>
    <col min="1" max="1" width="14.875" style="57" customWidth="1"/>
    <col min="2" max="2" width="25.5" style="57" customWidth="1"/>
    <col min="3" max="3" width="17" style="57" customWidth="1"/>
    <col min="4" max="4" width="15.375" style="57" customWidth="1"/>
    <col min="5" max="5" width="7.25" style="57" customWidth="1"/>
    <col min="6" max="16384" width="9" style="57"/>
  </cols>
  <sheetData>
    <row r="1" spans="1:5" ht="24.95" customHeight="1">
      <c r="A1" s="382" t="s">
        <v>50</v>
      </c>
      <c r="B1" s="382"/>
      <c r="C1" s="382"/>
      <c r="D1" s="382"/>
      <c r="E1" s="382"/>
    </row>
    <row r="2" spans="1:5" ht="24.95" customHeight="1">
      <c r="A2" s="383" t="str">
        <f>貸借対照表!A2</f>
        <v>平成23年3月31日現在</v>
      </c>
      <c r="B2" s="383"/>
      <c r="C2" s="383"/>
      <c r="D2" s="383"/>
      <c r="E2" s="383"/>
    </row>
    <row r="3" spans="1:5" ht="24.95" customHeight="1">
      <c r="C3" s="57" t="s">
        <v>51</v>
      </c>
    </row>
    <row r="4" spans="1:5" ht="24.95" customHeight="1" thickBot="1">
      <c r="D4" s="383" t="s">
        <v>52</v>
      </c>
      <c r="E4" s="383"/>
    </row>
    <row r="5" spans="1:5" ht="24.95" customHeight="1">
      <c r="A5" s="295" t="s">
        <v>358</v>
      </c>
      <c r="B5" s="384" t="s">
        <v>53</v>
      </c>
      <c r="C5" s="384"/>
      <c r="D5" s="385" t="s">
        <v>359</v>
      </c>
      <c r="E5" s="386"/>
    </row>
    <row r="6" spans="1:5" ht="24.95" customHeight="1">
      <c r="A6" s="62" t="s">
        <v>28</v>
      </c>
      <c r="B6" s="63" t="s">
        <v>29</v>
      </c>
      <c r="C6" s="89" t="s">
        <v>22</v>
      </c>
      <c r="D6" s="63">
        <v>78657</v>
      </c>
      <c r="E6" s="83"/>
    </row>
    <row r="7" spans="1:5" ht="24.95" customHeight="1">
      <c r="A7" s="82"/>
      <c r="B7" s="87" t="s">
        <v>30</v>
      </c>
      <c r="C7" s="90" t="s">
        <v>37</v>
      </c>
      <c r="D7" s="87">
        <v>483255</v>
      </c>
      <c r="E7" s="80"/>
    </row>
    <row r="8" spans="1:5" ht="24.95" customHeight="1">
      <c r="A8" s="82"/>
      <c r="B8" s="87" t="s">
        <v>138</v>
      </c>
      <c r="C8" s="90" t="s">
        <v>37</v>
      </c>
      <c r="D8" s="87">
        <v>1234</v>
      </c>
      <c r="E8" s="80"/>
    </row>
    <row r="9" spans="1:5" ht="24.95" customHeight="1">
      <c r="A9" s="82"/>
      <c r="B9" s="87" t="s">
        <v>36</v>
      </c>
      <c r="C9" s="90" t="s">
        <v>37</v>
      </c>
      <c r="D9" s="87">
        <v>74877</v>
      </c>
      <c r="E9" s="80"/>
    </row>
    <row r="10" spans="1:5" ht="24.95" customHeight="1">
      <c r="A10" s="82"/>
      <c r="B10" s="87"/>
      <c r="C10" s="91"/>
      <c r="D10" s="87"/>
      <c r="E10" s="80"/>
    </row>
    <row r="11" spans="1:5" ht="24.95" customHeight="1">
      <c r="A11" s="58"/>
      <c r="B11" s="95" t="s">
        <v>195</v>
      </c>
      <c r="C11" s="92"/>
      <c r="D11" s="59">
        <f>SUM(D6:D10)</f>
        <v>638023</v>
      </c>
      <c r="E11" s="84"/>
    </row>
    <row r="12" spans="1:5" ht="24.95" customHeight="1">
      <c r="A12" s="60" t="s">
        <v>23</v>
      </c>
      <c r="B12" s="61" t="s">
        <v>38</v>
      </c>
      <c r="C12" s="93" t="s">
        <v>39</v>
      </c>
      <c r="D12" s="61">
        <f>貸借対照表!B10</f>
        <v>90000</v>
      </c>
      <c r="E12" s="85"/>
    </row>
    <row r="13" spans="1:5" ht="24.95" customHeight="1">
      <c r="A13" s="62" t="s">
        <v>24</v>
      </c>
      <c r="B13" s="63" t="s">
        <v>40</v>
      </c>
      <c r="C13" s="89" t="s">
        <v>41</v>
      </c>
      <c r="D13" s="63"/>
      <c r="E13" s="83"/>
    </row>
    <row r="14" spans="1:5" ht="24.95" customHeight="1">
      <c r="A14" s="82"/>
      <c r="B14" s="87" t="s">
        <v>42</v>
      </c>
      <c r="C14" s="91"/>
      <c r="D14" s="87">
        <v>9550</v>
      </c>
      <c r="E14" s="80"/>
    </row>
    <row r="15" spans="1:5" ht="24.95" customHeight="1">
      <c r="A15" s="82"/>
      <c r="B15" s="87" t="s">
        <v>43</v>
      </c>
      <c r="C15" s="91" t="s">
        <v>44</v>
      </c>
      <c r="D15" s="87">
        <v>1460</v>
      </c>
      <c r="E15" s="80"/>
    </row>
    <row r="16" spans="1:5" ht="24.95" customHeight="1">
      <c r="A16" s="82"/>
      <c r="B16" s="87" t="s">
        <v>45</v>
      </c>
      <c r="C16" s="91"/>
      <c r="D16" s="87">
        <v>494</v>
      </c>
      <c r="E16" s="80"/>
    </row>
    <row r="17" spans="1:5" ht="24.95" customHeight="1">
      <c r="A17" s="58"/>
      <c r="B17" s="95" t="s">
        <v>195</v>
      </c>
      <c r="C17" s="92"/>
      <c r="D17" s="59">
        <f>SUM(D14:D16)</f>
        <v>11504</v>
      </c>
      <c r="E17" s="84"/>
    </row>
    <row r="18" spans="1:5" ht="24.95" customHeight="1">
      <c r="A18" s="60" t="s">
        <v>25</v>
      </c>
      <c r="B18" s="61" t="s">
        <v>46</v>
      </c>
      <c r="C18" s="93" t="s">
        <v>91</v>
      </c>
      <c r="D18" s="61">
        <f>貸借対照表!B12</f>
        <v>10000</v>
      </c>
      <c r="E18" s="85"/>
    </row>
    <row r="19" spans="1:5" ht="24.95" customHeight="1">
      <c r="A19" s="62" t="s">
        <v>47</v>
      </c>
      <c r="B19" s="63" t="s">
        <v>48</v>
      </c>
      <c r="C19" s="89"/>
      <c r="D19" s="63">
        <v>721645</v>
      </c>
      <c r="E19" s="83"/>
    </row>
    <row r="20" spans="1:5" ht="24.95" customHeight="1">
      <c r="A20" s="82"/>
      <c r="B20" s="87" t="s">
        <v>49</v>
      </c>
      <c r="C20" s="91"/>
      <c r="D20" s="87">
        <v>7500</v>
      </c>
      <c r="E20" s="80"/>
    </row>
    <row r="21" spans="1:5" ht="24.95" customHeight="1">
      <c r="A21" s="58"/>
      <c r="B21" s="95" t="s">
        <v>195</v>
      </c>
      <c r="C21" s="92"/>
      <c r="D21" s="59">
        <f>SUM(D19:D20)</f>
        <v>729145</v>
      </c>
      <c r="E21" s="84"/>
    </row>
    <row r="22" spans="1:5" ht="24.95" customHeight="1" thickBot="1">
      <c r="A22" s="81" t="s">
        <v>403</v>
      </c>
      <c r="B22" s="332" t="s">
        <v>404</v>
      </c>
      <c r="C22" s="94"/>
      <c r="D22" s="88">
        <v>25996</v>
      </c>
      <c r="E22" s="86"/>
    </row>
  </sheetData>
  <mergeCells count="5">
    <mergeCell ref="A1:E1"/>
    <mergeCell ref="A2:E2"/>
    <mergeCell ref="D4:E4"/>
    <mergeCell ref="B5:C5"/>
    <mergeCell ref="D5:E5"/>
  </mergeCells>
  <phoneticPr fontId="2"/>
  <pageMargins left="1.3779527559055118" right="0" top="0.98425196850393704" bottom="0.98425196850393704" header="0.51181102362204722" footer="0.51181102362204722"/>
  <pageSetup paperSize="9" orientation="portrait" r:id="rId1"/>
  <headerFooter alignWithMargins="0">
    <oddFooter>&amp;C9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topLeftCell="A4" workbookViewId="0">
      <selection activeCell="A8" sqref="A8"/>
    </sheetView>
  </sheetViews>
  <sheetFormatPr defaultRowHeight="39.950000000000003" customHeight="1"/>
  <cols>
    <col min="1" max="1" width="17.25" style="64" bestFit="1" customWidth="1"/>
    <col min="2" max="16384" width="9" style="64"/>
  </cols>
  <sheetData>
    <row r="2" spans="1:9" ht="39.950000000000003" customHeight="1">
      <c r="A2" s="387" t="s">
        <v>31</v>
      </c>
      <c r="B2" s="387"/>
      <c r="C2" s="387"/>
      <c r="D2" s="387"/>
      <c r="E2" s="387"/>
      <c r="F2" s="387"/>
      <c r="G2" s="387"/>
      <c r="H2" s="387"/>
      <c r="I2" s="67"/>
    </row>
    <row r="5" spans="1:9" ht="39.950000000000003" customHeight="1">
      <c r="A5" s="66" t="s">
        <v>390</v>
      </c>
      <c r="B5" s="66"/>
      <c r="C5" s="66"/>
      <c r="D5" s="66"/>
      <c r="E5" s="66"/>
      <c r="F5" s="66"/>
      <c r="G5" s="66"/>
      <c r="H5" s="66"/>
    </row>
    <row r="6" spans="1:9" ht="39.950000000000003" customHeight="1">
      <c r="A6" s="66" t="s">
        <v>32</v>
      </c>
      <c r="B6" s="66"/>
      <c r="C6" s="66"/>
      <c r="D6" s="66"/>
      <c r="E6" s="66"/>
      <c r="F6" s="66"/>
      <c r="G6" s="66"/>
      <c r="H6" s="66"/>
    </row>
    <row r="7" spans="1:9" ht="39.950000000000003" customHeight="1">
      <c r="A7" s="68">
        <v>40658</v>
      </c>
      <c r="B7" s="66"/>
      <c r="C7" s="66"/>
      <c r="D7" s="66"/>
      <c r="E7" s="66"/>
      <c r="F7" s="66"/>
      <c r="G7" s="66"/>
      <c r="H7" s="66"/>
    </row>
    <row r="8" spans="1:9" ht="39.950000000000003" customHeight="1">
      <c r="A8" s="68"/>
      <c r="B8" s="66"/>
      <c r="C8" s="66"/>
      <c r="D8" s="66"/>
      <c r="E8" s="66"/>
      <c r="F8" s="66"/>
      <c r="G8" s="66"/>
      <c r="H8" s="66"/>
    </row>
    <row r="9" spans="1:9" ht="39.950000000000003" customHeight="1">
      <c r="A9" s="68"/>
      <c r="B9" s="66"/>
      <c r="C9" s="66"/>
      <c r="D9" s="66"/>
      <c r="E9" s="66"/>
      <c r="F9" s="66"/>
      <c r="G9" s="66"/>
      <c r="H9" s="66"/>
    </row>
    <row r="10" spans="1:9" ht="39.950000000000003" customHeight="1">
      <c r="A10" s="68"/>
      <c r="B10" s="66"/>
      <c r="C10" s="66"/>
      <c r="D10" s="66"/>
      <c r="E10" s="66"/>
      <c r="F10" s="66"/>
      <c r="G10" s="66"/>
      <c r="H10" s="66"/>
    </row>
    <row r="12" spans="1:9" ht="39.950000000000003" customHeight="1">
      <c r="D12" s="66" t="s">
        <v>33</v>
      </c>
      <c r="E12" s="65" t="s">
        <v>34</v>
      </c>
      <c r="G12" s="64" t="s">
        <v>35</v>
      </c>
    </row>
    <row r="13" spans="1:9" ht="39.950000000000003" customHeight="1">
      <c r="E13" s="65"/>
    </row>
    <row r="14" spans="1:9" ht="39.950000000000003" customHeight="1">
      <c r="D14" s="66" t="s">
        <v>33</v>
      </c>
      <c r="E14" s="65" t="s">
        <v>129</v>
      </c>
      <c r="G14" s="64" t="s">
        <v>35</v>
      </c>
    </row>
    <row r="15" spans="1:9" ht="39.950000000000003" customHeight="1">
      <c r="E15" s="65"/>
    </row>
  </sheetData>
  <mergeCells count="1">
    <mergeCell ref="A2:H2"/>
  </mergeCells>
  <phoneticPr fontId="2"/>
  <pageMargins left="1.1811023622047245" right="0.78740157480314965" top="0.98425196850393704" bottom="0.98425196850393704" header="0.51181102362204722" footer="0.51181102362204722"/>
  <pageSetup paperSize="9" orientation="portrait" r:id="rId1"/>
  <headerFooter alignWithMargins="0">
    <oddFooter>&amp;C10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0" workbookViewId="0">
      <selection activeCell="G18" sqref="G18"/>
    </sheetView>
  </sheetViews>
  <sheetFormatPr defaultRowHeight="30" customHeight="1"/>
  <cols>
    <col min="1" max="1" width="21.75" style="39" customWidth="1"/>
    <col min="2" max="2" width="20.625" style="39" customWidth="1"/>
    <col min="3" max="3" width="23" style="39" customWidth="1"/>
    <col min="4" max="4" width="21.125" style="39" customWidth="1"/>
    <col min="5" max="16384" width="9" style="39"/>
  </cols>
  <sheetData>
    <row r="1" spans="1:4" ht="30" customHeight="1">
      <c r="A1" s="278" t="s">
        <v>288</v>
      </c>
    </row>
    <row r="2" spans="1:4" s="37" customFormat="1" ht="30" customHeight="1">
      <c r="A2" s="375" t="s">
        <v>391</v>
      </c>
      <c r="B2" s="375"/>
      <c r="C2" s="375"/>
      <c r="D2" s="375"/>
    </row>
    <row r="3" spans="1:4" ht="24.95" customHeight="1">
      <c r="A3" s="374" t="s">
        <v>392</v>
      </c>
      <c r="B3" s="374"/>
      <c r="C3" s="374"/>
      <c r="D3" s="374"/>
    </row>
    <row r="4" spans="1:4" ht="24.95" customHeight="1">
      <c r="A4" s="131"/>
      <c r="B4" s="131"/>
      <c r="C4" s="380" t="s">
        <v>201</v>
      </c>
      <c r="D4" s="380"/>
    </row>
    <row r="5" spans="1:4" s="278" customFormat="1" ht="24.95" customHeight="1" thickBot="1">
      <c r="A5" s="388" t="s">
        <v>362</v>
      </c>
      <c r="B5" s="389"/>
      <c r="D5" s="131" t="s">
        <v>12</v>
      </c>
    </row>
    <row r="6" spans="1:4" ht="24.95" customHeight="1" thickBot="1">
      <c r="A6" s="279" t="s">
        <v>358</v>
      </c>
      <c r="B6" s="293" t="s">
        <v>393</v>
      </c>
      <c r="C6" s="293" t="s">
        <v>394</v>
      </c>
      <c r="D6" s="294" t="s">
        <v>395</v>
      </c>
    </row>
    <row r="7" spans="1:4" ht="24.95" customHeight="1">
      <c r="A7" s="133" t="s">
        <v>196</v>
      </c>
      <c r="B7" s="280">
        <f>'[1]２１年度収支予算案'!$D$7</f>
        <v>5794</v>
      </c>
      <c r="C7" s="280">
        <f>'22年度収支計算書'!B10</f>
        <v>7693</v>
      </c>
      <c r="D7" s="281">
        <f>'22年度収支計算書'!D24</f>
        <v>91669</v>
      </c>
    </row>
    <row r="8" spans="1:4" ht="24.95" customHeight="1">
      <c r="A8" s="41" t="s">
        <v>13</v>
      </c>
      <c r="B8" s="280">
        <f>'[1]２１年度収支予算案'!$D$8</f>
        <v>14411760</v>
      </c>
      <c r="C8" s="282">
        <f>'22年度収支計算書'!B11</f>
        <v>12324930</v>
      </c>
      <c r="D8" s="283">
        <f>'組合費内訳表 (本部)'!H35+'組合費内訳表（防府）'!I32+'組合費内訳表（岩国）'!I24</f>
        <v>12146310</v>
      </c>
    </row>
    <row r="9" spans="1:4" ht="24.95" customHeight="1">
      <c r="A9" s="41" t="s">
        <v>197</v>
      </c>
      <c r="B9" s="280">
        <f>'[1]２１年度収支予算案'!$D$9</f>
        <v>100000</v>
      </c>
      <c r="C9" s="282">
        <f>'22年度収支計算書'!B12</f>
        <v>56374</v>
      </c>
      <c r="D9" s="283">
        <v>60000</v>
      </c>
    </row>
    <row r="10" spans="1:4" ht="24.95" customHeight="1" thickBot="1">
      <c r="A10" s="42" t="s">
        <v>289</v>
      </c>
      <c r="B10" s="280">
        <f>'[1]２１年度収支予算案'!$D$10</f>
        <v>1171000</v>
      </c>
      <c r="C10" s="296">
        <f>'22年度収支計算書'!B13</f>
        <v>675500</v>
      </c>
      <c r="D10" s="297">
        <v>180000</v>
      </c>
    </row>
    <row r="11" spans="1:4" ht="24.95" customHeight="1" thickBot="1">
      <c r="A11" s="43" t="s">
        <v>195</v>
      </c>
      <c r="B11" s="54">
        <f>SUM(B7:B10)</f>
        <v>15688554</v>
      </c>
      <c r="C11" s="54">
        <f>SUM(C7:C10)</f>
        <v>13064497</v>
      </c>
      <c r="D11" s="55">
        <f>SUM(D7:D10)</f>
        <v>12477979</v>
      </c>
    </row>
    <row r="12" spans="1:4" ht="24.95" customHeight="1"/>
    <row r="13" spans="1:4" ht="24.95" customHeight="1" thickBot="1">
      <c r="A13" s="388" t="s">
        <v>363</v>
      </c>
      <c r="B13" s="388"/>
    </row>
    <row r="14" spans="1:4" ht="24.95" customHeight="1" thickBot="1">
      <c r="A14" s="279" t="s">
        <v>358</v>
      </c>
      <c r="B14" s="293" t="str">
        <f>B6</f>
        <v>22年度予算</v>
      </c>
      <c r="C14" s="293" t="str">
        <f>C6</f>
        <v>22年度決算</v>
      </c>
      <c r="D14" s="294" t="str">
        <f>D6</f>
        <v>23年度予算</v>
      </c>
    </row>
    <row r="15" spans="1:4" ht="24.95" customHeight="1">
      <c r="A15" s="133" t="s">
        <v>0</v>
      </c>
      <c r="B15" s="280">
        <f>'[1]２１年度収支予算案'!$D$15</f>
        <v>5586000</v>
      </c>
      <c r="C15" s="280">
        <f>'22年度収支計算書'!D10</f>
        <v>5180400</v>
      </c>
      <c r="D15" s="281">
        <v>5012400</v>
      </c>
    </row>
    <row r="16" spans="1:4" ht="24.95" customHeight="1">
      <c r="A16" s="41" t="s">
        <v>1</v>
      </c>
      <c r="B16" s="282">
        <f>'[1]２１年度収支予算案'!$D$16</f>
        <v>4480000</v>
      </c>
      <c r="C16" s="282">
        <f>'22年度収支計算書'!D11</f>
        <v>4040000</v>
      </c>
      <c r="D16" s="283">
        <v>3600000</v>
      </c>
    </row>
    <row r="17" spans="1:4" ht="24.95" customHeight="1">
      <c r="A17" s="41" t="s">
        <v>2</v>
      </c>
      <c r="B17" s="282">
        <f>'[1]２１年度収支予算案'!$D$18</f>
        <v>930000</v>
      </c>
      <c r="C17" s="282">
        <f>'22年度収支計算書'!D12</f>
        <v>943391</v>
      </c>
      <c r="D17" s="283">
        <v>980000</v>
      </c>
    </row>
    <row r="18" spans="1:4" ht="24.95" customHeight="1">
      <c r="A18" s="41" t="s">
        <v>202</v>
      </c>
      <c r="B18" s="282">
        <f>'[1]２１年度収支予算案'!$D$19</f>
        <v>475000</v>
      </c>
      <c r="C18" s="282">
        <f>'22年度収支計算書'!D13</f>
        <v>472740</v>
      </c>
      <c r="D18" s="283">
        <v>475000</v>
      </c>
    </row>
    <row r="19" spans="1:4" ht="24.95" customHeight="1">
      <c r="A19" s="41" t="s">
        <v>4</v>
      </c>
      <c r="B19" s="282">
        <f>'[1]２１年度収支予算案'!$D$20</f>
        <v>600000</v>
      </c>
      <c r="C19" s="282">
        <f>'22年度収支計算書'!D14</f>
        <v>362200</v>
      </c>
      <c r="D19" s="283">
        <v>500000</v>
      </c>
    </row>
    <row r="20" spans="1:4" ht="24.95" customHeight="1">
      <c r="A20" s="41" t="s">
        <v>5</v>
      </c>
      <c r="B20" s="282">
        <f>'[1]２１年度収支予算案'!$D$21</f>
        <v>500000</v>
      </c>
      <c r="C20" s="282">
        <f>'22年度収支計算書'!D15</f>
        <v>462188</v>
      </c>
      <c r="D20" s="283">
        <v>500000</v>
      </c>
    </row>
    <row r="21" spans="1:4" ht="24.95" customHeight="1">
      <c r="A21" s="41" t="s">
        <v>6</v>
      </c>
      <c r="B21" s="282">
        <f>'[1]２１年度収支予算案'!$D$22</f>
        <v>500000</v>
      </c>
      <c r="C21" s="282">
        <f>'22年度収支計算書'!D16</f>
        <v>666066</v>
      </c>
      <c r="D21" s="283">
        <v>500000</v>
      </c>
    </row>
    <row r="22" spans="1:4" ht="24.95" customHeight="1">
      <c r="A22" s="41" t="s">
        <v>7</v>
      </c>
      <c r="B22" s="282">
        <f>'[1]２１年度収支予算案'!$D$23</f>
        <v>100000</v>
      </c>
      <c r="C22" s="282">
        <f>'22年度収支計算書'!D17</f>
        <v>20738</v>
      </c>
      <c r="D22" s="283">
        <v>50000</v>
      </c>
    </row>
    <row r="23" spans="1:4" ht="24.95" customHeight="1">
      <c r="A23" s="41" t="s">
        <v>8</v>
      </c>
      <c r="B23" s="282">
        <f>'[2]２０年度収支予算案'!$D$19</f>
        <v>100000</v>
      </c>
      <c r="C23" s="282">
        <f>'22年度収支計算書'!D18</f>
        <v>95500</v>
      </c>
      <c r="D23" s="283">
        <v>100000</v>
      </c>
    </row>
    <row r="24" spans="1:4" ht="24.95" customHeight="1">
      <c r="A24" s="41" t="s">
        <v>9</v>
      </c>
      <c r="B24" s="282">
        <f>'[1]２１年度収支予算案'!$D$25</f>
        <v>100000</v>
      </c>
      <c r="C24" s="282">
        <f>'22年度収支計算書'!D19</f>
        <v>55375</v>
      </c>
      <c r="D24" s="283">
        <v>100000</v>
      </c>
    </row>
    <row r="25" spans="1:4" ht="24.95" customHeight="1">
      <c r="A25" s="41" t="s">
        <v>122</v>
      </c>
      <c r="B25" s="282">
        <f>'[1]２１年度収支予算案'!$D$26</f>
        <v>245000</v>
      </c>
      <c r="C25" s="282">
        <f>'22年度収支計算書'!D20</f>
        <v>145000</v>
      </c>
      <c r="D25" s="283">
        <v>145000</v>
      </c>
    </row>
    <row r="26" spans="1:4" ht="24.95" customHeight="1">
      <c r="A26" s="41" t="s">
        <v>330</v>
      </c>
      <c r="B26" s="282">
        <f>'[1]２１年度収支予算案'!$D$27</f>
        <v>600000</v>
      </c>
      <c r="C26" s="282">
        <f>'22年度収支計算書'!D22</f>
        <v>406980</v>
      </c>
      <c r="D26" s="283">
        <v>410000</v>
      </c>
    </row>
    <row r="27" spans="1:4" ht="24.95" customHeight="1">
      <c r="A27" s="303" t="s">
        <v>364</v>
      </c>
      <c r="B27" s="296">
        <v>0</v>
      </c>
      <c r="C27" s="282">
        <f>'22年度収支計算書'!D23</f>
        <v>72450</v>
      </c>
      <c r="D27" s="297">
        <v>70000</v>
      </c>
    </row>
    <row r="28" spans="1:4" ht="24.95" customHeight="1">
      <c r="A28" s="42" t="s">
        <v>10</v>
      </c>
      <c r="B28" s="296">
        <f>'[1]２１年度収支予算案'!$D$28</f>
        <v>0</v>
      </c>
      <c r="C28" s="296">
        <f>'22年度収支計算書'!D21</f>
        <v>49800</v>
      </c>
      <c r="D28" s="297">
        <v>0</v>
      </c>
    </row>
    <row r="29" spans="1:4" ht="24.95" customHeight="1" thickBot="1">
      <c r="A29" s="42" t="s">
        <v>11</v>
      </c>
      <c r="B29" s="296">
        <f>'[1]２１年度収支予算案'!$D$29</f>
        <v>1472554</v>
      </c>
      <c r="C29" s="296">
        <f>'22年度収支計算書'!D24</f>
        <v>91669</v>
      </c>
      <c r="D29" s="297">
        <v>35579</v>
      </c>
    </row>
    <row r="30" spans="1:4" ht="24.95" customHeight="1" thickBot="1">
      <c r="A30" s="43" t="s">
        <v>195</v>
      </c>
      <c r="B30" s="54">
        <f>SUM(B15:B29)</f>
        <v>15688554</v>
      </c>
      <c r="C30" s="54">
        <f>SUM(C15:C29)</f>
        <v>13064497</v>
      </c>
      <c r="D30" s="55">
        <f>SUM(D15:D29)</f>
        <v>12477979</v>
      </c>
    </row>
  </sheetData>
  <mergeCells count="5">
    <mergeCell ref="A3:D3"/>
    <mergeCell ref="A2:D2"/>
    <mergeCell ref="A5:B5"/>
    <mergeCell ref="A13:B13"/>
    <mergeCell ref="C4:D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&amp;C12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opLeftCell="A6" workbookViewId="0">
      <selection activeCell="G34" sqref="G34"/>
    </sheetView>
  </sheetViews>
  <sheetFormatPr defaultRowHeight="18" customHeight="1"/>
  <cols>
    <col min="1" max="1" width="25.625" style="7" customWidth="1"/>
    <col min="2" max="2" width="7.875" style="3" customWidth="1"/>
    <col min="3" max="3" width="4.75" style="3" customWidth="1"/>
    <col min="4" max="4" width="7.625" style="3" customWidth="1"/>
    <col min="5" max="5" width="5.625" style="3" customWidth="1"/>
    <col min="6" max="6" width="7" style="3" customWidth="1"/>
    <col min="7" max="7" width="10.25" style="3" customWidth="1"/>
    <col min="8" max="8" width="12.75" style="3" customWidth="1"/>
    <col min="9" max="9" width="2.75" style="3" customWidth="1"/>
    <col min="10" max="10" width="10.125" style="3" customWidth="1"/>
    <col min="11" max="11" width="3" style="3" customWidth="1"/>
    <col min="12" max="12" width="9" style="3"/>
    <col min="13" max="13" width="2.625" style="3" customWidth="1"/>
    <col min="14" max="14" width="9.5" style="3" bestFit="1" customWidth="1"/>
    <col min="15" max="15" width="2.625" style="3" customWidth="1"/>
    <col min="16" max="16" width="10.375" style="3" customWidth="1"/>
    <col min="17" max="17" width="2.625" style="3" customWidth="1"/>
    <col min="18" max="18" width="9" style="3"/>
    <col min="19" max="19" width="3" style="3" customWidth="1"/>
    <col min="20" max="16384" width="9" style="3"/>
  </cols>
  <sheetData>
    <row r="1" spans="1:8" ht="18" customHeight="1">
      <c r="A1" s="1" t="s">
        <v>331</v>
      </c>
      <c r="B1" s="2"/>
      <c r="C1" s="34"/>
      <c r="D1" s="34"/>
      <c r="E1" s="34"/>
      <c r="F1" s="2"/>
      <c r="G1" s="2"/>
      <c r="H1" s="2"/>
    </row>
    <row r="2" spans="1:8" ht="18" customHeight="1">
      <c r="A2" s="4" t="s">
        <v>396</v>
      </c>
      <c r="B2" s="5"/>
      <c r="C2" s="5"/>
      <c r="D2" s="5"/>
      <c r="E2" s="5"/>
      <c r="F2" s="5"/>
      <c r="G2" s="5"/>
      <c r="H2" s="5"/>
    </row>
    <row r="3" spans="1:8" ht="18" customHeight="1" thickBot="1">
      <c r="A3" s="3"/>
      <c r="G3" s="6"/>
      <c r="H3" s="7" t="s">
        <v>107</v>
      </c>
    </row>
    <row r="4" spans="1:8" ht="18" customHeight="1">
      <c r="A4" s="390" t="s">
        <v>296</v>
      </c>
      <c r="B4" s="392" t="s">
        <v>297</v>
      </c>
      <c r="C4" s="393"/>
      <c r="D4" s="394" t="s">
        <v>298</v>
      </c>
      <c r="E4" s="156" t="s">
        <v>299</v>
      </c>
      <c r="F4" s="126" t="s">
        <v>300</v>
      </c>
      <c r="G4" s="187" t="s">
        <v>194</v>
      </c>
      <c r="H4" s="183"/>
    </row>
    <row r="5" spans="1:8" ht="18" customHeight="1">
      <c r="A5" s="391"/>
      <c r="B5" s="396" t="s">
        <v>301</v>
      </c>
      <c r="C5" s="397"/>
      <c r="D5" s="395"/>
      <c r="E5" s="157" t="s">
        <v>302</v>
      </c>
      <c r="F5" s="129" t="s">
        <v>303</v>
      </c>
      <c r="G5" s="188" t="s">
        <v>193</v>
      </c>
      <c r="H5" s="172" t="s">
        <v>165</v>
      </c>
    </row>
    <row r="6" spans="1:8" ht="18" customHeight="1">
      <c r="A6" s="19" t="s">
        <v>140</v>
      </c>
      <c r="B6" s="8" t="s">
        <v>190</v>
      </c>
      <c r="C6" s="8" t="s">
        <v>142</v>
      </c>
      <c r="D6" s="8" t="s">
        <v>190</v>
      </c>
      <c r="E6" s="8" t="s">
        <v>190</v>
      </c>
      <c r="F6" s="8" t="s">
        <v>190</v>
      </c>
      <c r="G6" s="189" t="s">
        <v>143</v>
      </c>
      <c r="H6" s="184" t="s">
        <v>12</v>
      </c>
    </row>
    <row r="7" spans="1:8" ht="18" customHeight="1">
      <c r="A7" s="16" t="s">
        <v>141</v>
      </c>
      <c r="B7" s="12">
        <v>8189</v>
      </c>
      <c r="C7" s="10"/>
      <c r="D7" s="10">
        <f>+[3]組合費!F7</f>
        <v>800</v>
      </c>
      <c r="E7" s="10"/>
      <c r="F7" s="10"/>
      <c r="G7" s="11">
        <v>17000</v>
      </c>
      <c r="H7" s="158">
        <v>84400</v>
      </c>
    </row>
    <row r="8" spans="1:8" ht="18" customHeight="1">
      <c r="A8" s="16" t="s">
        <v>147</v>
      </c>
      <c r="B8" s="12">
        <v>1540</v>
      </c>
      <c r="C8" s="12"/>
      <c r="D8" s="12"/>
      <c r="E8" s="12"/>
      <c r="F8" s="12"/>
      <c r="G8" s="11">
        <v>3000</v>
      </c>
      <c r="H8" s="158">
        <f t="shared" ref="H8:H32" si="0">TRUNC((B8*7.5)+(C8*4)+(D8*7.5)+(E8*4)+(F8*7.5)+G8,-1)</f>
        <v>14550</v>
      </c>
    </row>
    <row r="9" spans="1:8" ht="18" customHeight="1">
      <c r="A9" s="18" t="s">
        <v>166</v>
      </c>
      <c r="B9" s="12">
        <v>186</v>
      </c>
      <c r="C9" s="12"/>
      <c r="D9" s="12">
        <f>TRUNC(SUM([3]組合費!F9:F12))</f>
        <v>162</v>
      </c>
      <c r="E9" s="12"/>
      <c r="F9" s="12"/>
      <c r="G9" s="11">
        <v>6000</v>
      </c>
      <c r="H9" s="158">
        <v>8600</v>
      </c>
    </row>
    <row r="10" spans="1:8" ht="18" customHeight="1">
      <c r="A10" s="18" t="s">
        <v>150</v>
      </c>
      <c r="B10" s="12">
        <v>3557</v>
      </c>
      <c r="C10" s="10"/>
      <c r="D10" s="10"/>
      <c r="E10" s="10"/>
      <c r="F10" s="10"/>
      <c r="G10" s="11">
        <v>17000</v>
      </c>
      <c r="H10" s="158">
        <f t="shared" si="0"/>
        <v>43670</v>
      </c>
    </row>
    <row r="11" spans="1:8" ht="18" customHeight="1">
      <c r="A11" s="16" t="s">
        <v>15</v>
      </c>
      <c r="B11" s="12"/>
      <c r="C11" s="12"/>
      <c r="D11" s="12">
        <v>6459</v>
      </c>
      <c r="E11" s="12"/>
      <c r="F11" s="12">
        <v>5800</v>
      </c>
      <c r="G11" s="11">
        <v>17000</v>
      </c>
      <c r="H11" s="158">
        <v>108930</v>
      </c>
    </row>
    <row r="12" spans="1:8" ht="18" customHeight="1">
      <c r="A12" s="16" t="s">
        <v>346</v>
      </c>
      <c r="B12" s="12">
        <f>TRUNC(SUM([3]組合費!D25))</f>
        <v>1365</v>
      </c>
      <c r="C12" s="12"/>
      <c r="D12" s="12">
        <v>868</v>
      </c>
      <c r="E12" s="12"/>
      <c r="F12" s="12"/>
      <c r="G12" s="11">
        <v>3000</v>
      </c>
      <c r="H12" s="158">
        <v>19720</v>
      </c>
    </row>
    <row r="13" spans="1:8" ht="18" customHeight="1">
      <c r="A13" s="18" t="s">
        <v>16</v>
      </c>
      <c r="B13" s="12">
        <v>2319</v>
      </c>
      <c r="C13" s="12"/>
      <c r="D13" s="10">
        <v>2023</v>
      </c>
      <c r="E13" s="12"/>
      <c r="F13" s="12"/>
      <c r="G13" s="11">
        <v>15000</v>
      </c>
      <c r="H13" s="158">
        <v>47530</v>
      </c>
    </row>
    <row r="14" spans="1:8" ht="18" customHeight="1">
      <c r="A14" s="16" t="s">
        <v>304</v>
      </c>
      <c r="B14" s="12">
        <v>14652</v>
      </c>
      <c r="C14" s="10"/>
      <c r="D14" s="10"/>
      <c r="E14" s="10"/>
      <c r="F14" s="10"/>
      <c r="G14" s="11">
        <v>17000</v>
      </c>
      <c r="H14" s="158">
        <v>126880</v>
      </c>
    </row>
    <row r="15" spans="1:8" ht="18" customHeight="1">
      <c r="A15" s="18" t="s">
        <v>185</v>
      </c>
      <c r="B15" s="12">
        <v>1196</v>
      </c>
      <c r="C15" s="12"/>
      <c r="D15" s="12"/>
      <c r="E15" s="12"/>
      <c r="F15" s="12"/>
      <c r="G15" s="11">
        <v>3000</v>
      </c>
      <c r="H15" s="158">
        <f t="shared" si="0"/>
        <v>11970</v>
      </c>
    </row>
    <row r="16" spans="1:8" ht="18" customHeight="1">
      <c r="A16" s="19" t="s">
        <v>161</v>
      </c>
      <c r="B16" s="12">
        <v>1871</v>
      </c>
      <c r="C16" s="12"/>
      <c r="D16" s="12"/>
      <c r="E16" s="12"/>
      <c r="F16" s="12"/>
      <c r="G16" s="11">
        <v>17000</v>
      </c>
      <c r="H16" s="158">
        <f t="shared" si="0"/>
        <v>31030</v>
      </c>
    </row>
    <row r="17" spans="1:8" ht="18" customHeight="1">
      <c r="A17" s="19" t="s">
        <v>125</v>
      </c>
      <c r="B17" s="12"/>
      <c r="C17" s="12"/>
      <c r="D17" s="12"/>
      <c r="E17" s="12"/>
      <c r="F17" s="12"/>
      <c r="G17" s="11">
        <v>10000</v>
      </c>
      <c r="H17" s="158">
        <f t="shared" si="0"/>
        <v>10000</v>
      </c>
    </row>
    <row r="18" spans="1:8" ht="18" customHeight="1">
      <c r="A18" s="19" t="s">
        <v>186</v>
      </c>
      <c r="B18" s="12"/>
      <c r="C18" s="12"/>
      <c r="D18" s="12"/>
      <c r="E18" s="12"/>
      <c r="F18" s="12"/>
      <c r="G18" s="11">
        <v>10000</v>
      </c>
      <c r="H18" s="158">
        <f t="shared" si="0"/>
        <v>10000</v>
      </c>
    </row>
    <row r="19" spans="1:8" ht="18" customHeight="1">
      <c r="A19" s="19" t="s">
        <v>203</v>
      </c>
      <c r="B19" s="12"/>
      <c r="C19" s="12"/>
      <c r="D19" s="12"/>
      <c r="E19" s="12">
        <v>954</v>
      </c>
      <c r="F19" s="12"/>
      <c r="G19" s="11">
        <v>10000</v>
      </c>
      <c r="H19" s="158">
        <f t="shared" si="0"/>
        <v>13810</v>
      </c>
    </row>
    <row r="20" spans="1:8" ht="18" customHeight="1">
      <c r="A20" s="19" t="s">
        <v>14</v>
      </c>
      <c r="B20" s="12">
        <v>1545</v>
      </c>
      <c r="C20" s="12"/>
      <c r="D20" s="12"/>
      <c r="E20" s="12"/>
      <c r="F20" s="12"/>
      <c r="G20" s="11">
        <v>3000</v>
      </c>
      <c r="H20" s="158">
        <f t="shared" si="0"/>
        <v>14580</v>
      </c>
    </row>
    <row r="21" spans="1:8" ht="18" customHeight="1">
      <c r="A21" s="19" t="s">
        <v>130</v>
      </c>
      <c r="B21" s="12"/>
      <c r="C21" s="12"/>
      <c r="D21" s="12"/>
      <c r="E21" s="12"/>
      <c r="F21" s="12">
        <v>5493</v>
      </c>
      <c r="G21" s="11">
        <v>3000</v>
      </c>
      <c r="H21" s="158">
        <v>44190</v>
      </c>
    </row>
    <row r="22" spans="1:8" ht="18" customHeight="1">
      <c r="A22" s="19" t="s">
        <v>173</v>
      </c>
      <c r="B22" s="12">
        <v>3193</v>
      </c>
      <c r="C22" s="12"/>
      <c r="D22" s="12"/>
      <c r="E22" s="12"/>
      <c r="F22" s="12"/>
      <c r="G22" s="11">
        <v>3000</v>
      </c>
      <c r="H22" s="158">
        <f t="shared" si="0"/>
        <v>26940</v>
      </c>
    </row>
    <row r="23" spans="1:8" ht="18" customHeight="1">
      <c r="A23" s="16" t="s">
        <v>181</v>
      </c>
      <c r="B23" s="12">
        <v>671</v>
      </c>
      <c r="C23" s="12"/>
      <c r="D23" s="12"/>
      <c r="E23" s="12"/>
      <c r="F23" s="12"/>
      <c r="G23" s="11">
        <v>3000</v>
      </c>
      <c r="H23" s="158">
        <f t="shared" si="0"/>
        <v>8030</v>
      </c>
    </row>
    <row r="24" spans="1:8" ht="18" customHeight="1">
      <c r="A24" s="19" t="s">
        <v>162</v>
      </c>
      <c r="B24" s="12">
        <v>686</v>
      </c>
      <c r="C24" s="12"/>
      <c r="D24" s="12"/>
      <c r="E24" s="12"/>
      <c r="F24" s="12"/>
      <c r="G24" s="11">
        <v>3000</v>
      </c>
      <c r="H24" s="158">
        <f t="shared" si="0"/>
        <v>8140</v>
      </c>
    </row>
    <row r="25" spans="1:8" ht="18" customHeight="1">
      <c r="A25" s="19" t="s">
        <v>170</v>
      </c>
      <c r="B25" s="12">
        <v>2000</v>
      </c>
      <c r="C25" s="12"/>
      <c r="D25" s="12"/>
      <c r="E25" s="12"/>
      <c r="F25" s="12"/>
      <c r="G25" s="11">
        <v>3000</v>
      </c>
      <c r="H25" s="158">
        <f t="shared" si="0"/>
        <v>18000</v>
      </c>
    </row>
    <row r="26" spans="1:8" ht="18" customHeight="1">
      <c r="A26" s="19" t="s">
        <v>102</v>
      </c>
      <c r="B26" s="12">
        <f>TRUNC(SUM([3]組合費!D45:D47))</f>
        <v>1344</v>
      </c>
      <c r="C26" s="12"/>
      <c r="D26" s="10"/>
      <c r="E26" s="12"/>
      <c r="F26" s="12"/>
      <c r="G26" s="11">
        <v>3000</v>
      </c>
      <c r="H26" s="158">
        <f t="shared" si="0"/>
        <v>13080</v>
      </c>
    </row>
    <row r="27" spans="1:8" ht="18" customHeight="1">
      <c r="A27" s="19" t="s">
        <v>305</v>
      </c>
      <c r="B27" s="12"/>
      <c r="C27" s="12"/>
      <c r="D27" s="10"/>
      <c r="E27" s="12"/>
      <c r="F27" s="12"/>
      <c r="G27" s="11">
        <v>2000</v>
      </c>
      <c r="H27" s="158">
        <f>TRUNC((B27*7.5)+(C27*4)+(D27*7.5)+(E27*4)+(F27*7.5)+G27,-1)</f>
        <v>2000</v>
      </c>
    </row>
    <row r="28" spans="1:8" ht="18" customHeight="1">
      <c r="A28" s="19" t="s">
        <v>65</v>
      </c>
      <c r="B28" s="12">
        <v>1819</v>
      </c>
      <c r="C28" s="12"/>
      <c r="D28" s="10"/>
      <c r="E28" s="12"/>
      <c r="F28" s="12"/>
      <c r="G28" s="11">
        <v>3000</v>
      </c>
      <c r="H28" s="158">
        <f t="shared" si="0"/>
        <v>16640</v>
      </c>
    </row>
    <row r="29" spans="1:8" ht="18" customHeight="1">
      <c r="A29" s="20" t="s">
        <v>124</v>
      </c>
      <c r="B29" s="12"/>
      <c r="C29" s="12"/>
      <c r="D29" s="10">
        <v>212</v>
      </c>
      <c r="E29" s="21"/>
      <c r="F29" s="21"/>
      <c r="G29" s="11">
        <v>3000</v>
      </c>
      <c r="H29" s="158">
        <f t="shared" si="0"/>
        <v>4590</v>
      </c>
    </row>
    <row r="30" spans="1:8" ht="18" customHeight="1">
      <c r="A30" s="20" t="s">
        <v>132</v>
      </c>
      <c r="B30" s="12"/>
      <c r="C30" s="12">
        <v>260</v>
      </c>
      <c r="D30" s="10"/>
      <c r="E30" s="21"/>
      <c r="F30" s="21"/>
      <c r="G30" s="11">
        <v>3000</v>
      </c>
      <c r="H30" s="158">
        <f t="shared" si="0"/>
        <v>4040</v>
      </c>
    </row>
    <row r="31" spans="1:8" ht="18" customHeight="1">
      <c r="A31" s="20" t="s">
        <v>405</v>
      </c>
      <c r="B31" s="12"/>
      <c r="C31" s="12"/>
      <c r="D31" s="10">
        <v>350</v>
      </c>
      <c r="E31" s="21"/>
      <c r="F31" s="21"/>
      <c r="G31" s="11">
        <v>3000</v>
      </c>
      <c r="H31" s="158">
        <f t="shared" si="0"/>
        <v>5620</v>
      </c>
    </row>
    <row r="32" spans="1:8" ht="18" customHeight="1">
      <c r="A32" s="20" t="s">
        <v>72</v>
      </c>
      <c r="B32" s="12">
        <v>100</v>
      </c>
      <c r="C32" s="12"/>
      <c r="D32" s="10"/>
      <c r="E32" s="21"/>
      <c r="F32" s="21"/>
      <c r="G32" s="11">
        <v>3000</v>
      </c>
      <c r="H32" s="158">
        <f t="shared" si="0"/>
        <v>3750</v>
      </c>
    </row>
    <row r="33" spans="1:18" ht="18" customHeight="1" thickBot="1">
      <c r="A33" s="20" t="s">
        <v>406</v>
      </c>
      <c r="B33" s="12"/>
      <c r="C33" s="12"/>
      <c r="D33" s="12"/>
      <c r="E33" s="12"/>
      <c r="F33" s="12"/>
      <c r="G33" s="159">
        <v>12000</v>
      </c>
      <c r="H33" s="158">
        <f>(B33*7)+(C33*4)+(D33*8)+(E33*4)+(F33*5)+G33</f>
        <v>12000</v>
      </c>
      <c r="J33" s="160"/>
      <c r="L33" s="160"/>
      <c r="N33" s="160"/>
      <c r="P33" s="160"/>
      <c r="R33" s="160"/>
    </row>
    <row r="34" spans="1:18" ht="18" customHeight="1" thickBot="1">
      <c r="A34" s="22" t="s">
        <v>188</v>
      </c>
      <c r="B34" s="23">
        <f t="shared" ref="B34:H34" si="1">SUM(B7:B33)</f>
        <v>46233</v>
      </c>
      <c r="C34" s="23">
        <f t="shared" si="1"/>
        <v>260</v>
      </c>
      <c r="D34" s="23">
        <f t="shared" si="1"/>
        <v>10874</v>
      </c>
      <c r="E34" s="23">
        <f t="shared" si="1"/>
        <v>954</v>
      </c>
      <c r="F34" s="23">
        <f t="shared" si="1"/>
        <v>11293</v>
      </c>
      <c r="G34" s="161">
        <f t="shared" si="1"/>
        <v>195000</v>
      </c>
      <c r="H34" s="162">
        <f t="shared" si="1"/>
        <v>712690</v>
      </c>
      <c r="J34" s="160"/>
      <c r="L34" s="160"/>
      <c r="N34" s="160"/>
      <c r="P34" s="160"/>
    </row>
    <row r="35" spans="1:18" ht="18" customHeight="1">
      <c r="G35" s="182" t="s">
        <v>308</v>
      </c>
      <c r="H35" s="3">
        <f>H34*11</f>
        <v>7839590</v>
      </c>
    </row>
    <row r="36" spans="1:18" ht="18" customHeight="1" thickBot="1">
      <c r="G36" s="190"/>
    </row>
    <row r="37" spans="1:18" ht="18" customHeight="1">
      <c r="A37" s="398" t="s">
        <v>328</v>
      </c>
      <c r="B37" s="400" t="s">
        <v>306</v>
      </c>
      <c r="C37" s="401"/>
      <c r="D37" s="394" t="s">
        <v>307</v>
      </c>
      <c r="E37" s="156" t="s">
        <v>299</v>
      </c>
      <c r="F37" s="126" t="s">
        <v>300</v>
      </c>
      <c r="G37" s="27" t="s">
        <v>189</v>
      </c>
      <c r="H37" s="26"/>
      <c r="K37" s="163"/>
      <c r="L37" s="163"/>
      <c r="M37" s="163"/>
      <c r="N37" s="163"/>
      <c r="O37" s="163"/>
      <c r="P37" s="163"/>
    </row>
    <row r="38" spans="1:18" ht="18" customHeight="1">
      <c r="A38" s="399"/>
      <c r="B38" s="402" t="s">
        <v>309</v>
      </c>
      <c r="C38" s="403"/>
      <c r="D38" s="395"/>
      <c r="E38" s="157" t="s">
        <v>310</v>
      </c>
      <c r="F38" s="129" t="s">
        <v>311</v>
      </c>
      <c r="G38" s="164"/>
      <c r="H38" s="165"/>
      <c r="K38" s="163"/>
      <c r="L38" s="163"/>
      <c r="M38" s="163"/>
      <c r="N38" s="163"/>
      <c r="O38" s="163"/>
      <c r="P38" s="163"/>
    </row>
    <row r="39" spans="1:18" ht="18" customHeight="1">
      <c r="A39" s="24" t="s">
        <v>190</v>
      </c>
      <c r="B39" s="28" t="s">
        <v>191</v>
      </c>
      <c r="C39" s="166">
        <v>7.5</v>
      </c>
      <c r="D39" s="167">
        <v>7.5</v>
      </c>
      <c r="E39" s="166">
        <v>4</v>
      </c>
      <c r="F39" s="166">
        <v>7.5</v>
      </c>
      <c r="G39" s="30" t="s">
        <v>191</v>
      </c>
      <c r="H39" s="32">
        <v>2000</v>
      </c>
      <c r="K39" s="163"/>
      <c r="L39" s="163"/>
      <c r="M39" s="163"/>
      <c r="N39" s="163"/>
      <c r="O39" s="163"/>
      <c r="P39" s="163"/>
    </row>
    <row r="40" spans="1:18" ht="18" customHeight="1" thickBot="1">
      <c r="A40" s="25" t="s">
        <v>164</v>
      </c>
      <c r="B40" s="29" t="s">
        <v>192</v>
      </c>
      <c r="C40" s="168">
        <v>4</v>
      </c>
      <c r="D40" s="169"/>
      <c r="E40" s="168"/>
      <c r="F40" s="168"/>
      <c r="G40" s="31" t="s">
        <v>192</v>
      </c>
      <c r="H40" s="33">
        <v>2000</v>
      </c>
      <c r="K40" s="163"/>
      <c r="L40" s="163"/>
      <c r="M40" s="163"/>
      <c r="N40" s="163"/>
      <c r="O40" s="163"/>
      <c r="P40" s="163"/>
    </row>
    <row r="41" spans="1:18" ht="18" customHeight="1">
      <c r="K41" s="163"/>
      <c r="L41" s="163"/>
      <c r="M41" s="163"/>
      <c r="N41" s="163"/>
      <c r="O41" s="163"/>
      <c r="P41" s="163"/>
    </row>
  </sheetData>
  <mergeCells count="8">
    <mergeCell ref="A4:A5"/>
    <mergeCell ref="B4:C4"/>
    <mergeCell ref="D4:D5"/>
    <mergeCell ref="B5:C5"/>
    <mergeCell ref="A37:A38"/>
    <mergeCell ref="B37:C37"/>
    <mergeCell ref="D37:D38"/>
    <mergeCell ref="B38:C38"/>
  </mergeCells>
  <phoneticPr fontId="2"/>
  <printOptions horizontalCentered="1"/>
  <pageMargins left="0.98425196850393704" right="0.19685039370078741" top="0.51181102362204722" bottom="0.19685039370078741" header="0.51181102362204722" footer="0.51181102362204722"/>
  <pageSetup paperSize="9" orientation="portrait" r:id="rId1"/>
  <headerFooter alignWithMargins="0">
    <oddFooter>&amp;C13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4" workbookViewId="0">
      <selection activeCell="I33" sqref="I33"/>
    </sheetView>
  </sheetViews>
  <sheetFormatPr defaultRowHeight="18.95" customHeight="1"/>
  <cols>
    <col min="1" max="1" width="25.625" style="7" customWidth="1"/>
    <col min="2" max="2" width="9" style="3"/>
    <col min="3" max="3" width="5" style="3" customWidth="1"/>
    <col min="4" max="4" width="7" style="3" customWidth="1"/>
    <col min="5" max="5" width="6.5" style="3" customWidth="1"/>
    <col min="6" max="6" width="5" style="3" customWidth="1"/>
    <col min="7" max="7" width="4.125" style="3" customWidth="1"/>
    <col min="8" max="8" width="9" style="3"/>
    <col min="9" max="9" width="14.25" style="3" customWidth="1"/>
    <col min="10" max="10" width="3.125" style="3" customWidth="1"/>
    <col min="11" max="16384" width="9" style="3"/>
  </cols>
  <sheetData>
    <row r="1" spans="1:9" ht="18.95" customHeight="1">
      <c r="A1" s="1" t="s">
        <v>331</v>
      </c>
      <c r="B1" s="2"/>
      <c r="C1" s="34"/>
      <c r="D1" s="34"/>
      <c r="E1" s="34"/>
      <c r="F1" s="2"/>
      <c r="G1" s="2"/>
      <c r="H1" s="2"/>
      <c r="I1" s="2"/>
    </row>
    <row r="2" spans="1:9" ht="18.95" customHeight="1">
      <c r="A2" s="404" t="str">
        <f>'組合費内訳表 (本部)'!A2</f>
        <v>平成23年４月１日現在</v>
      </c>
      <c r="B2" s="404"/>
      <c r="C2" s="404"/>
      <c r="D2" s="404"/>
      <c r="E2" s="404"/>
      <c r="F2" s="404"/>
      <c r="G2" s="404"/>
      <c r="H2" s="404"/>
      <c r="I2" s="404"/>
    </row>
    <row r="3" spans="1:9" ht="18.95" customHeight="1" thickBot="1">
      <c r="A3" s="3"/>
      <c r="H3" s="6"/>
      <c r="I3" s="7" t="s">
        <v>200</v>
      </c>
    </row>
    <row r="4" spans="1:9" ht="18.95" customHeight="1">
      <c r="A4" s="13"/>
      <c r="B4" s="124" t="s">
        <v>184</v>
      </c>
      <c r="C4" s="125"/>
      <c r="D4" s="124" t="s">
        <v>187</v>
      </c>
      <c r="E4" s="126"/>
      <c r="F4" s="392" t="s">
        <v>312</v>
      </c>
      <c r="G4" s="393"/>
      <c r="H4" s="185" t="s">
        <v>194</v>
      </c>
      <c r="I4" s="183"/>
    </row>
    <row r="5" spans="1:9" ht="18.95" customHeight="1">
      <c r="A5" s="14" t="s">
        <v>140</v>
      </c>
      <c r="B5" s="127" t="s">
        <v>313</v>
      </c>
      <c r="C5" s="128"/>
      <c r="D5" s="127" t="s">
        <v>314</v>
      </c>
      <c r="E5" s="129"/>
      <c r="F5" s="127"/>
      <c r="G5" s="129"/>
      <c r="H5" s="186" t="s">
        <v>193</v>
      </c>
      <c r="I5" s="172" t="s">
        <v>165</v>
      </c>
    </row>
    <row r="6" spans="1:9" ht="18.95" customHeight="1">
      <c r="A6" s="15"/>
      <c r="B6" s="8" t="s">
        <v>190</v>
      </c>
      <c r="C6" s="8" t="s">
        <v>142</v>
      </c>
      <c r="D6" s="8" t="s">
        <v>190</v>
      </c>
      <c r="E6" s="8" t="s">
        <v>142</v>
      </c>
      <c r="F6" s="8" t="s">
        <v>190</v>
      </c>
      <c r="G6" s="8" t="s">
        <v>142</v>
      </c>
      <c r="H6" s="8" t="s">
        <v>143</v>
      </c>
      <c r="I6" s="184" t="s">
        <v>12</v>
      </c>
    </row>
    <row r="7" spans="1:9" ht="18.95" customHeight="1">
      <c r="A7" s="19" t="s">
        <v>354</v>
      </c>
      <c r="B7" s="12"/>
      <c r="C7" s="10"/>
      <c r="D7" s="10"/>
      <c r="E7" s="10"/>
      <c r="F7" s="10"/>
      <c r="G7" s="11"/>
      <c r="H7" s="11">
        <v>2000</v>
      </c>
      <c r="I7" s="17">
        <f>TRUNC((B7*7.5)+(C7*4)+(D7*7.5)+H7,-1)</f>
        <v>2000</v>
      </c>
    </row>
    <row r="8" spans="1:9" ht="18.95" customHeight="1">
      <c r="A8" s="19" t="s">
        <v>270</v>
      </c>
      <c r="B8" s="12">
        <v>1350</v>
      </c>
      <c r="C8" s="12"/>
      <c r="D8" s="12"/>
      <c r="E8" s="12"/>
      <c r="F8" s="12"/>
      <c r="G8" s="11"/>
      <c r="H8" s="11">
        <v>3000</v>
      </c>
      <c r="I8" s="17">
        <f>TRUNC((B8*7.5)+(C8*4)+(D8*7.5)+H8,-1)</f>
        <v>13120</v>
      </c>
    </row>
    <row r="9" spans="1:9" ht="18.95" customHeight="1">
      <c r="A9" s="19" t="s">
        <v>271</v>
      </c>
      <c r="B9" s="12">
        <v>1600</v>
      </c>
      <c r="C9" s="12"/>
      <c r="D9" s="12"/>
      <c r="E9" s="12"/>
      <c r="F9" s="12"/>
      <c r="G9" s="11"/>
      <c r="H9" s="11">
        <v>3000</v>
      </c>
      <c r="I9" s="17">
        <f t="shared" ref="I9:I30" si="0">TRUNC((B9*7.5)+(C9*4)+(D9*7.5)+H9,-1)</f>
        <v>15000</v>
      </c>
    </row>
    <row r="10" spans="1:9" ht="18.95" customHeight="1">
      <c r="A10" s="19" t="s">
        <v>272</v>
      </c>
      <c r="B10" s="12">
        <v>1326</v>
      </c>
      <c r="C10" s="10"/>
      <c r="D10" s="10"/>
      <c r="E10" s="10"/>
      <c r="F10" s="10"/>
      <c r="G10" s="11"/>
      <c r="H10" s="11">
        <v>3000</v>
      </c>
      <c r="I10" s="17">
        <f t="shared" si="0"/>
        <v>12940</v>
      </c>
    </row>
    <row r="11" spans="1:9" ht="18.95" customHeight="1">
      <c r="A11" s="19" t="s">
        <v>273</v>
      </c>
      <c r="B11" s="12">
        <v>1580</v>
      </c>
      <c r="C11" s="12"/>
      <c r="D11" s="12"/>
      <c r="E11" s="12"/>
      <c r="F11" s="10"/>
      <c r="G11" s="11"/>
      <c r="H11" s="11">
        <v>3000</v>
      </c>
      <c r="I11" s="17">
        <f t="shared" si="0"/>
        <v>14850</v>
      </c>
    </row>
    <row r="12" spans="1:9" ht="18.95" customHeight="1">
      <c r="A12" s="19" t="s">
        <v>315</v>
      </c>
      <c r="B12" s="12"/>
      <c r="C12" s="12"/>
      <c r="D12" s="12">
        <v>812</v>
      </c>
      <c r="E12" s="12"/>
      <c r="F12" s="12"/>
      <c r="G12" s="11"/>
      <c r="H12" s="11">
        <v>3000</v>
      </c>
      <c r="I12" s="17">
        <f t="shared" si="0"/>
        <v>9090</v>
      </c>
    </row>
    <row r="13" spans="1:9" ht="18.95" customHeight="1">
      <c r="A13" s="19" t="s">
        <v>276</v>
      </c>
      <c r="B13" s="12">
        <v>661</v>
      </c>
      <c r="C13" s="10"/>
      <c r="D13" s="10"/>
      <c r="E13" s="10"/>
      <c r="F13" s="10"/>
      <c r="G13" s="11"/>
      <c r="H13" s="11">
        <v>3000</v>
      </c>
      <c r="I13" s="17">
        <f t="shared" si="0"/>
        <v>7950</v>
      </c>
    </row>
    <row r="14" spans="1:9" ht="18.95" customHeight="1">
      <c r="A14" s="19" t="s">
        <v>277</v>
      </c>
      <c r="B14" s="12">
        <v>272</v>
      </c>
      <c r="C14" s="12"/>
      <c r="D14" s="12"/>
      <c r="E14" s="12"/>
      <c r="F14" s="12"/>
      <c r="G14" s="11"/>
      <c r="H14" s="11">
        <v>3000</v>
      </c>
      <c r="I14" s="17">
        <f t="shared" si="0"/>
        <v>5040</v>
      </c>
    </row>
    <row r="15" spans="1:9" ht="18.95" customHeight="1">
      <c r="A15" s="19" t="s">
        <v>286</v>
      </c>
      <c r="B15" s="12">
        <v>2526</v>
      </c>
      <c r="C15" s="12"/>
      <c r="D15" s="12"/>
      <c r="E15" s="12"/>
      <c r="F15" s="12"/>
      <c r="G15" s="11"/>
      <c r="H15" s="11">
        <v>3000</v>
      </c>
      <c r="I15" s="17">
        <f t="shared" si="0"/>
        <v>21940</v>
      </c>
    </row>
    <row r="16" spans="1:9" ht="18.95" customHeight="1">
      <c r="A16" s="19" t="s">
        <v>278</v>
      </c>
      <c r="B16" s="12">
        <v>700</v>
      </c>
      <c r="C16" s="12"/>
      <c r="D16" s="12"/>
      <c r="E16" s="12"/>
      <c r="F16" s="12"/>
      <c r="G16" s="11"/>
      <c r="H16" s="11">
        <v>3000</v>
      </c>
      <c r="I16" s="17">
        <f t="shared" si="0"/>
        <v>8250</v>
      </c>
    </row>
    <row r="17" spans="1:9" ht="18.95" customHeight="1">
      <c r="A17" s="19" t="s">
        <v>279</v>
      </c>
      <c r="B17" s="12">
        <v>730</v>
      </c>
      <c r="C17" s="12"/>
      <c r="D17" s="12"/>
      <c r="E17" s="12"/>
      <c r="F17" s="12"/>
      <c r="G17" s="11"/>
      <c r="H17" s="11">
        <v>3000</v>
      </c>
      <c r="I17" s="17">
        <f t="shared" si="0"/>
        <v>8470</v>
      </c>
    </row>
    <row r="18" spans="1:9" ht="18.95" customHeight="1">
      <c r="A18" s="19" t="s">
        <v>316</v>
      </c>
      <c r="B18" s="12">
        <v>800</v>
      </c>
      <c r="C18" s="12"/>
      <c r="D18" s="12"/>
      <c r="E18" s="12"/>
      <c r="F18" s="12"/>
      <c r="G18" s="11"/>
      <c r="H18" s="11">
        <v>3000</v>
      </c>
      <c r="I18" s="17">
        <f t="shared" si="0"/>
        <v>9000</v>
      </c>
    </row>
    <row r="19" spans="1:9" ht="18.95" customHeight="1">
      <c r="A19" s="19" t="s">
        <v>280</v>
      </c>
      <c r="B19" s="12"/>
      <c r="C19" s="12"/>
      <c r="D19" s="12"/>
      <c r="E19" s="12"/>
      <c r="F19" s="12"/>
      <c r="G19" s="11"/>
      <c r="H19" s="11">
        <v>2000</v>
      </c>
      <c r="I19" s="17">
        <f t="shared" si="0"/>
        <v>2000</v>
      </c>
    </row>
    <row r="20" spans="1:9" ht="18.95" customHeight="1">
      <c r="A20" s="19" t="s">
        <v>281</v>
      </c>
      <c r="B20" s="12">
        <v>912</v>
      </c>
      <c r="C20" s="12"/>
      <c r="D20" s="12"/>
      <c r="E20" s="12"/>
      <c r="F20" s="10"/>
      <c r="G20" s="11"/>
      <c r="H20" s="11">
        <v>3000</v>
      </c>
      <c r="I20" s="17">
        <f t="shared" si="0"/>
        <v>9840</v>
      </c>
    </row>
    <row r="21" spans="1:9" ht="18.95" customHeight="1">
      <c r="A21" s="19" t="s">
        <v>239</v>
      </c>
      <c r="B21" s="12">
        <v>4000</v>
      </c>
      <c r="C21" s="12"/>
      <c r="D21" s="12"/>
      <c r="E21" s="12"/>
      <c r="F21" s="10"/>
      <c r="G21" s="12"/>
      <c r="H21" s="11">
        <v>7000</v>
      </c>
      <c r="I21" s="17">
        <f t="shared" si="0"/>
        <v>37000</v>
      </c>
    </row>
    <row r="22" spans="1:9" ht="18.95" customHeight="1">
      <c r="A22" s="19" t="s">
        <v>283</v>
      </c>
      <c r="B22" s="12">
        <v>1500</v>
      </c>
      <c r="C22" s="12"/>
      <c r="D22" s="12"/>
      <c r="E22" s="12"/>
      <c r="F22" s="10"/>
      <c r="G22" s="12"/>
      <c r="H22" s="11">
        <v>3000</v>
      </c>
      <c r="I22" s="17">
        <f t="shared" si="0"/>
        <v>14250</v>
      </c>
    </row>
    <row r="23" spans="1:9" ht="18.95" customHeight="1">
      <c r="A23" s="16" t="s">
        <v>267</v>
      </c>
      <c r="B23" s="12"/>
      <c r="C23" s="12"/>
      <c r="D23" s="12">
        <v>556</v>
      </c>
      <c r="E23" s="12"/>
      <c r="F23" s="10"/>
      <c r="G23" s="12"/>
      <c r="H23" s="11">
        <v>3000</v>
      </c>
      <c r="I23" s="17">
        <v>7160</v>
      </c>
    </row>
    <row r="24" spans="1:9" ht="18.95" customHeight="1">
      <c r="A24" s="19" t="s">
        <v>317</v>
      </c>
      <c r="B24" s="12">
        <v>1130</v>
      </c>
      <c r="C24" s="12"/>
      <c r="D24" s="12"/>
      <c r="E24" s="12"/>
      <c r="F24" s="10"/>
      <c r="G24" s="12"/>
      <c r="H24" s="11">
        <v>3000</v>
      </c>
      <c r="I24" s="17">
        <f>TRUNC((B24*7.5)+(C24*4)+(D24*7.5)+H24,-1)</f>
        <v>11470</v>
      </c>
    </row>
    <row r="25" spans="1:9" ht="18.95" customHeight="1">
      <c r="A25" s="19" t="s">
        <v>282</v>
      </c>
      <c r="B25" s="12">
        <v>2857</v>
      </c>
      <c r="C25" s="12"/>
      <c r="D25" s="12"/>
      <c r="E25" s="12"/>
      <c r="F25" s="12"/>
      <c r="G25" s="12"/>
      <c r="H25" s="11">
        <v>3000</v>
      </c>
      <c r="I25" s="17">
        <f>TRUNC((B25*7.5)+(C25*4)+(D25*7.5)+H25,-1)</f>
        <v>24420</v>
      </c>
    </row>
    <row r="26" spans="1:9" ht="18.95" customHeight="1">
      <c r="A26" s="19" t="s">
        <v>318</v>
      </c>
      <c r="B26" s="12"/>
      <c r="C26" s="12"/>
      <c r="D26" s="12"/>
      <c r="E26" s="12"/>
      <c r="F26" s="12">
        <v>80</v>
      </c>
      <c r="G26" s="12"/>
      <c r="H26" s="11">
        <v>2000</v>
      </c>
      <c r="I26" s="17">
        <f>TRUNC((F26*4)+(C26*4)+(D26*4)+H26,-1)</f>
        <v>2320</v>
      </c>
    </row>
    <row r="27" spans="1:9" ht="18.95" customHeight="1">
      <c r="A27" s="19" t="s">
        <v>244</v>
      </c>
      <c r="B27" s="12"/>
      <c r="C27" s="12"/>
      <c r="D27" s="12"/>
      <c r="E27" s="12"/>
      <c r="F27" s="12">
        <v>70</v>
      </c>
      <c r="G27" s="12"/>
      <c r="H27" s="11">
        <v>2000</v>
      </c>
      <c r="I27" s="17">
        <f>TRUNC((F27*4)+(C27*4)+(D27*4)+H27,-1)</f>
        <v>2280</v>
      </c>
    </row>
    <row r="28" spans="1:9" ht="18.95" customHeight="1">
      <c r="A28" s="19" t="s">
        <v>356</v>
      </c>
      <c r="B28" s="12"/>
      <c r="C28" s="12"/>
      <c r="D28" s="12"/>
      <c r="E28" s="12"/>
      <c r="F28" s="12"/>
      <c r="G28" s="12"/>
      <c r="H28" s="11">
        <v>10000</v>
      </c>
      <c r="I28" s="17">
        <v>10000</v>
      </c>
    </row>
    <row r="29" spans="1:9" ht="18.95" customHeight="1">
      <c r="A29" s="16" t="s">
        <v>265</v>
      </c>
      <c r="B29" s="12"/>
      <c r="C29" s="12"/>
      <c r="D29" s="12"/>
      <c r="E29" s="12"/>
      <c r="F29" s="12"/>
      <c r="G29" s="12"/>
      <c r="H29" s="11">
        <v>10000</v>
      </c>
      <c r="I29" s="17">
        <f t="shared" si="0"/>
        <v>10000</v>
      </c>
    </row>
    <row r="30" spans="1:9" ht="18.95" customHeight="1" thickBot="1">
      <c r="A30" s="19" t="s">
        <v>319</v>
      </c>
      <c r="B30" s="12"/>
      <c r="C30" s="12"/>
      <c r="D30" s="12"/>
      <c r="E30" s="12"/>
      <c r="F30" s="12"/>
      <c r="G30" s="12"/>
      <c r="H30" s="11">
        <v>10000</v>
      </c>
      <c r="I30" s="17">
        <f t="shared" si="0"/>
        <v>10000</v>
      </c>
    </row>
    <row r="31" spans="1:9" ht="18.95" customHeight="1" thickBot="1">
      <c r="A31" s="22" t="s">
        <v>188</v>
      </c>
      <c r="B31" s="23">
        <f t="shared" ref="B31:I31" si="1">SUM(B7:B30)</f>
        <v>21944</v>
      </c>
      <c r="C31" s="23">
        <f t="shared" si="1"/>
        <v>0</v>
      </c>
      <c r="D31" s="23">
        <f t="shared" si="1"/>
        <v>1368</v>
      </c>
      <c r="E31" s="23">
        <f t="shared" si="1"/>
        <v>0</v>
      </c>
      <c r="F31" s="23">
        <f t="shared" si="1"/>
        <v>150</v>
      </c>
      <c r="G31" s="23">
        <f t="shared" si="1"/>
        <v>0</v>
      </c>
      <c r="H31" s="23">
        <f t="shared" si="1"/>
        <v>93000</v>
      </c>
      <c r="I31" s="35">
        <f t="shared" si="1"/>
        <v>268390</v>
      </c>
    </row>
    <row r="32" spans="1:9" ht="18.95" customHeight="1">
      <c r="H32" s="182" t="s">
        <v>308</v>
      </c>
      <c r="I32" s="3">
        <f>I31*11</f>
        <v>2952290</v>
      </c>
    </row>
    <row r="33" spans="1:9" ht="18.95" customHeight="1" thickBot="1"/>
    <row r="34" spans="1:9" ht="18.95" customHeight="1">
      <c r="A34" s="398" t="s">
        <v>328</v>
      </c>
      <c r="B34" s="400" t="s">
        <v>306</v>
      </c>
      <c r="C34" s="401"/>
      <c r="D34" s="394" t="s">
        <v>307</v>
      </c>
      <c r="E34" s="394" t="s">
        <v>312</v>
      </c>
      <c r="F34" s="126" t="s">
        <v>320</v>
      </c>
      <c r="G34" s="170"/>
      <c r="H34" s="27" t="s">
        <v>189</v>
      </c>
      <c r="I34" s="26"/>
    </row>
    <row r="35" spans="1:9" ht="18.95" customHeight="1">
      <c r="A35" s="399"/>
      <c r="B35" s="402" t="s">
        <v>301</v>
      </c>
      <c r="C35" s="403"/>
      <c r="D35" s="395"/>
      <c r="E35" s="395"/>
      <c r="F35" s="129" t="s">
        <v>303</v>
      </c>
      <c r="H35" s="164"/>
      <c r="I35" s="165"/>
    </row>
    <row r="36" spans="1:9" ht="18.95" customHeight="1">
      <c r="A36" s="24" t="s">
        <v>190</v>
      </c>
      <c r="B36" s="28" t="s">
        <v>191</v>
      </c>
      <c r="C36" s="166">
        <v>7.5</v>
      </c>
      <c r="D36" s="167">
        <v>7.5</v>
      </c>
      <c r="E36" s="166">
        <v>4</v>
      </c>
      <c r="F36" s="405">
        <v>7.5</v>
      </c>
      <c r="G36" s="406"/>
      <c r="H36" s="30" t="s">
        <v>191</v>
      </c>
      <c r="I36" s="32">
        <v>2000</v>
      </c>
    </row>
    <row r="37" spans="1:9" ht="18.95" customHeight="1" thickBot="1">
      <c r="A37" s="25" t="s">
        <v>164</v>
      </c>
      <c r="B37" s="29" t="s">
        <v>192</v>
      </c>
      <c r="C37" s="168">
        <v>4</v>
      </c>
      <c r="D37" s="169"/>
      <c r="E37" s="168"/>
      <c r="F37" s="407"/>
      <c r="G37" s="408"/>
      <c r="H37" s="31" t="s">
        <v>192</v>
      </c>
      <c r="I37" s="33">
        <v>2000</v>
      </c>
    </row>
  </sheetData>
  <mergeCells count="9">
    <mergeCell ref="A2:I2"/>
    <mergeCell ref="B35:C35"/>
    <mergeCell ref="F36:G36"/>
    <mergeCell ref="F37:G37"/>
    <mergeCell ref="F4:G4"/>
    <mergeCell ref="A34:A35"/>
    <mergeCell ref="B34:C34"/>
    <mergeCell ref="D34:D35"/>
    <mergeCell ref="E34:E35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&amp;C14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表紙</vt:lpstr>
      <vt:lpstr>目次</vt:lpstr>
      <vt:lpstr>22年度収支計算書</vt:lpstr>
      <vt:lpstr>貸借対照表</vt:lpstr>
      <vt:lpstr>主要科目明細書</vt:lpstr>
      <vt:lpstr>監査報告</vt:lpstr>
      <vt:lpstr>23年度収支予算案</vt:lpstr>
      <vt:lpstr>組合費内訳表 (本部)</vt:lpstr>
      <vt:lpstr>組合費内訳表（防府）</vt:lpstr>
      <vt:lpstr>組合費内訳表（岩国）</vt:lpstr>
      <vt:lpstr>組合員名簿１</vt:lpstr>
      <vt:lpstr>組合員名簿２</vt:lpstr>
      <vt:lpstr>組合員名簿３</vt:lpstr>
      <vt:lpstr>'22年度収支計算書'!Print_Area</vt:lpstr>
      <vt:lpstr>'23年度収支予算案'!Print_Area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磯村</dc:creator>
  <cp:lastModifiedBy>FJ-USER</cp:lastModifiedBy>
  <cp:lastPrinted>2011-05-20T05:38:13Z</cp:lastPrinted>
  <dcterms:created xsi:type="dcterms:W3CDTF">2001-04-20T01:18:35Z</dcterms:created>
  <dcterms:modified xsi:type="dcterms:W3CDTF">2011-06-15T06:41:28Z</dcterms:modified>
</cp:coreProperties>
</file>